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C:\Users\cyrille_lenouricier\Downloads\"/>
    </mc:Choice>
  </mc:AlternateContent>
  <xr:revisionPtr revIDLastSave="0" documentId="13_ncr:1_{C2EE4340-DFC4-4FF4-B5B5-5320EA2982E3}" xr6:coauthVersionLast="47" xr6:coauthVersionMax="47" xr10:uidLastSave="{00000000-0000-0000-0000-000000000000}"/>
  <bookViews>
    <workbookView xWindow="-120" yWindow="-120" windowWidth="29040" windowHeight="15720" xr2:uid="{B1E5F483-899C-499E-AE22-042DE29B2241}"/>
  </bookViews>
  <sheets>
    <sheet name="Tableau Temps-Distances" sheetId="8" r:id="rId1"/>
    <sheet name="Lexique" sheetId="4" r:id="rId2"/>
  </sheets>
  <definedNames>
    <definedName name="VMA">#REF!</definedName>
    <definedName name="VMA_tableau">'Tableau Temps-Distances'!$E$2</definedName>
    <definedName name="_xlnm.Print_Area" localSheetId="0">'Tableau Temps-Distances'!$A$1:$T$37</definedName>
  </definedNames>
  <calcPr calcId="191029" refMode="R1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9" i="8" l="1"/>
  <c r="G30" i="8" l="1"/>
  <c r="J12" i="8"/>
  <c r="K12" i="8"/>
  <c r="Q14" i="8"/>
  <c r="F34" i="8" s="1"/>
  <c r="R14" i="8"/>
  <c r="P22" i="8"/>
  <c r="P24" i="8"/>
  <c r="Q24" i="8"/>
  <c r="R24" i="8"/>
  <c r="O22" i="8"/>
  <c r="L12" i="8"/>
  <c r="F30" i="8"/>
  <c r="G11" i="8"/>
  <c r="O17" i="8"/>
  <c r="H30" i="8"/>
  <c r="I10" i="8"/>
  <c r="J16" i="8"/>
  <c r="P17" i="8"/>
  <c r="I11" i="8"/>
  <c r="Q17" i="8"/>
  <c r="R15" i="8"/>
  <c r="S15" i="8"/>
  <c r="H11" i="8"/>
  <c r="I12" i="8"/>
  <c r="I29" i="8"/>
  <c r="O24" i="8"/>
  <c r="R21" i="8"/>
  <c r="P19" i="8"/>
  <c r="S16" i="8"/>
  <c r="Q15" i="8"/>
  <c r="O14" i="8"/>
  <c r="J13" i="8"/>
  <c r="H12" i="8"/>
  <c r="H10" i="8"/>
  <c r="H29" i="8"/>
  <c r="S23" i="8"/>
  <c r="Q21" i="8"/>
  <c r="O19" i="8"/>
  <c r="R16" i="8"/>
  <c r="F35" i="8" s="1"/>
  <c r="P15" i="8"/>
  <c r="N14" i="8"/>
  <c r="I13" i="8"/>
  <c r="G12" i="8"/>
  <c r="G10" i="8"/>
  <c r="G29" i="8"/>
  <c r="R23" i="8"/>
  <c r="P21" i="8"/>
  <c r="S18" i="8"/>
  <c r="F36" i="8" s="1"/>
  <c r="Q16" i="8"/>
  <c r="H34" i="8" s="1"/>
  <c r="O15" i="8"/>
  <c r="M14" i="8"/>
  <c r="H13" i="8"/>
  <c r="O11" i="8"/>
  <c r="F10" i="8"/>
  <c r="F29" i="8"/>
  <c r="Q23" i="8"/>
  <c r="O21" i="8"/>
  <c r="R18" i="8"/>
  <c r="H35" i="8" s="1"/>
  <c r="P16" i="8"/>
  <c r="N15" i="8"/>
  <c r="L14" i="8"/>
  <c r="G13" i="8"/>
  <c r="N11" i="8"/>
  <c r="I9" i="8"/>
  <c r="I28" i="8"/>
  <c r="P23" i="8"/>
  <c r="S20" i="8"/>
  <c r="H36" i="8" s="1"/>
  <c r="Q18" i="8"/>
  <c r="O16" i="8"/>
  <c r="M15" i="8"/>
  <c r="K14" i="8"/>
  <c r="P12" i="8"/>
  <c r="F33" i="8" s="1"/>
  <c r="M11" i="8"/>
  <c r="H9" i="8"/>
  <c r="H28" i="8"/>
  <c r="O23" i="8"/>
  <c r="R20" i="8"/>
  <c r="P18" i="8"/>
  <c r="N16" i="8"/>
  <c r="L15" i="8"/>
  <c r="J14" i="8"/>
  <c r="O12" i="8"/>
  <c r="L11" i="8"/>
  <c r="G28" i="8"/>
  <c r="S22" i="8"/>
  <c r="Q20" i="8"/>
  <c r="O18" i="8"/>
  <c r="M16" i="8"/>
  <c r="K15" i="8"/>
  <c r="P13" i="8"/>
  <c r="N12" i="8"/>
  <c r="K11" i="8"/>
  <c r="F9" i="8"/>
  <c r="F28" i="8"/>
  <c r="R22" i="8"/>
  <c r="P20" i="8"/>
  <c r="S17" i="8"/>
  <c r="L16" i="8"/>
  <c r="J15" i="8"/>
  <c r="O13" i="8"/>
  <c r="M12" i="8"/>
  <c r="J11" i="8"/>
  <c r="I8" i="8"/>
  <c r="I30" i="8"/>
  <c r="S24" i="8"/>
  <c r="Q22" i="8"/>
  <c r="O20" i="8"/>
  <c r="R17" i="8"/>
  <c r="K16" i="8"/>
  <c r="S14" i="8"/>
  <c r="N13" i="8"/>
  <c r="K13" i="8"/>
  <c r="Q19" i="8"/>
  <c r="F8" i="8"/>
  <c r="L13" i="8"/>
  <c r="R19" i="8"/>
  <c r="G8" i="8"/>
  <c r="M13" i="8"/>
  <c r="S19" i="8"/>
  <c r="H8" i="8"/>
  <c r="P14" i="8"/>
  <c r="H33" i="8" s="1"/>
  <c r="S21"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E2" authorId="0" shapeId="0" xr:uid="{4A3F757B-B223-430E-B00F-6A9E17AA15A0}">
      <text>
        <r>
          <rPr>
            <b/>
            <sz val="8"/>
            <color indexed="8"/>
            <rFont val="Tahoma"/>
            <family val="2"/>
            <charset val="1"/>
          </rPr>
          <t xml:space="preserve">noter la dernière vitesse VMA
</t>
        </r>
      </text>
    </comment>
  </commentList>
</comments>
</file>

<file path=xl/sharedStrings.xml><?xml version="1.0" encoding="utf-8"?>
<sst xmlns="http://schemas.openxmlformats.org/spreadsheetml/2006/main" count="68" uniqueCount="58">
  <si>
    <t>VMA</t>
  </si>
  <si>
    <t>à</t>
  </si>
  <si>
    <t>EF</t>
  </si>
  <si>
    <t>Nom /
Abbréviation</t>
  </si>
  <si>
    <t>Signification</t>
  </si>
  <si>
    <t>Exemple</t>
  </si>
  <si>
    <t>r</t>
  </si>
  <si>
    <t>Temps de récupération entre deux fractions de travail</t>
  </si>
  <si>
    <r>
      <t>10 X 200m à 100% VMA,</t>
    </r>
    <r>
      <rPr>
        <b/>
        <sz val="10"/>
        <rFont val="Arial"/>
        <family val="2"/>
      </rPr>
      <t xml:space="preserve"> r=40" </t>
    </r>
    <r>
      <rPr>
        <sz val="10"/>
        <rFont val="Arial"/>
        <family val="2"/>
      </rPr>
      <t>signifie que le temps de récupération (actif) entre chaque fraction de 200m doit être égal à 40 secondes</t>
    </r>
  </si>
  <si>
    <t>R</t>
  </si>
  <si>
    <t>Temps de récupération entre deux séries de fractionnés</t>
  </si>
  <si>
    <r>
      <t xml:space="preserve">2 X 10 X 200m à 100% VMA, r=40", </t>
    </r>
    <r>
      <rPr>
        <b/>
        <sz val="10"/>
        <rFont val="Arial"/>
        <family val="2"/>
      </rPr>
      <t>R=2'</t>
    </r>
    <r>
      <rPr>
        <sz val="10"/>
        <rFont val="Arial"/>
        <family val="2"/>
      </rPr>
      <t xml:space="preserve"> signifie que le temps de récupération entre les deux séries de 200m est égal à 2' (après la récup de la dernière fraction r)</t>
    </r>
  </si>
  <si>
    <r>
      <t xml:space="preserve">10 X 200m à 100% </t>
    </r>
    <r>
      <rPr>
        <b/>
        <sz val="10"/>
        <rFont val="Arial"/>
        <family val="2"/>
      </rPr>
      <t>VMA</t>
    </r>
    <r>
      <rPr>
        <sz val="10"/>
        <rFont val="Arial"/>
        <family val="2"/>
      </rPr>
      <t xml:space="preserve"> signifie que l'on doit courir 10 fractions de 200 mètres à 100% de sa VMA (se référer à l'onglet Tableau des temps-distances)</t>
    </r>
  </si>
  <si>
    <t>AS 5K</t>
  </si>
  <si>
    <t>Allure spécifique 5 km (~90% VMA)</t>
  </si>
  <si>
    <t>Se référer à l'onglet Tableau des temps-distances</t>
  </si>
  <si>
    <t>AS 10</t>
  </si>
  <si>
    <t>Allure spécifique 10 km</t>
  </si>
  <si>
    <t>AS 21</t>
  </si>
  <si>
    <t>Allure spécifique Semi Marathon</t>
  </si>
  <si>
    <t>AS 42</t>
  </si>
  <si>
    <t>Allure spécifique Marathon</t>
  </si>
  <si>
    <t>Fartlek</t>
  </si>
  <si>
    <t>Le fartlek est un type d'entrainement qui consiste à jouer avec les variations d'allures en alternant des phases d'allure rapide avec des phases d'allure en endurance. Cet exercice apporte plus de liberté au coureur qu'un entraînement fractionné spécifique et repose sur ses sensations</t>
  </si>
  <si>
    <t>FCMax</t>
  </si>
  <si>
    <t>Fréquence cardiaque maximale</t>
  </si>
  <si>
    <t>vma :</t>
  </si>
  <si>
    <t>Semi Marathon</t>
  </si>
  <si>
    <t>--------------</t>
  </si>
  <si>
    <t>Spe 10K</t>
  </si>
  <si>
    <t>Spe 21</t>
  </si>
  <si>
    <t>Spe 42</t>
  </si>
  <si>
    <t>Endurance Fondamentale</t>
  </si>
  <si>
    <t>Endurance Active</t>
  </si>
  <si>
    <t>Récup</t>
  </si>
  <si>
    <t>Allure
au km</t>
  </si>
  <si>
    <t>30" / 30"</t>
  </si>
  <si>
    <t>40" / 40"</t>
  </si>
  <si>
    <t>45" / 45"</t>
  </si>
  <si>
    <t>1' / 1'</t>
  </si>
  <si>
    <t>10 km</t>
  </si>
  <si>
    <t>Marathon</t>
  </si>
  <si>
    <t>5 km</t>
  </si>
  <si>
    <r>
      <rPr>
        <b/>
        <sz val="10"/>
        <color theme="1"/>
        <rFont val="Arial"/>
        <family val="2"/>
      </rPr>
      <t xml:space="preserve">VMA
Intensive
</t>
    </r>
    <r>
      <rPr>
        <sz val="10"/>
        <color theme="1"/>
        <rFont val="Arial"/>
        <family val="2"/>
      </rPr>
      <t>(&lt;1'10)</t>
    </r>
  </si>
  <si>
    <r>
      <rPr>
        <b/>
        <sz val="10"/>
        <color theme="1"/>
        <rFont val="Arial"/>
        <family val="2"/>
      </rPr>
      <t xml:space="preserve">VMA
Extensive
</t>
    </r>
    <r>
      <rPr>
        <sz val="10"/>
        <color theme="1"/>
        <rFont val="Arial"/>
        <family val="2"/>
      </rPr>
      <t>(1'10 à 3')</t>
    </r>
  </si>
  <si>
    <t>RPE</t>
  </si>
  <si>
    <r>
      <t xml:space="preserve">Utilisation de l'échelle de Foster et Bannister :
    </t>
    </r>
    <r>
      <rPr>
        <b/>
        <sz val="11"/>
        <color theme="1"/>
        <rFont val="Aptos Narrow"/>
        <family val="2"/>
        <scheme val="minor"/>
      </rPr>
      <t>Niveau 0</t>
    </r>
    <r>
      <rPr>
        <sz val="11"/>
        <color theme="1"/>
        <rFont val="Aptos Narrow"/>
        <family val="2"/>
        <scheme val="minor"/>
      </rPr>
      <t xml:space="preserve"> : Pas d’effort – Repos, sommeil – Respiration normale
   </t>
    </r>
    <r>
      <rPr>
        <b/>
        <sz val="11"/>
        <color theme="1"/>
        <rFont val="Aptos Narrow"/>
        <family val="2"/>
        <scheme val="minor"/>
      </rPr>
      <t xml:space="preserve"> ‍Niveau 1</t>
    </r>
    <r>
      <rPr>
        <sz val="11"/>
        <color theme="1"/>
        <rFont val="Aptos Narrow"/>
        <family val="2"/>
        <scheme val="minor"/>
      </rPr>
      <t xml:space="preserve"> : Très très facile – Marche lente – Respiration normale – Peut parler en formulant de longue phrases ou peut chanter normalement‍
    </t>
    </r>
    <r>
      <rPr>
        <b/>
        <sz val="11"/>
        <color theme="1"/>
        <rFont val="Aptos Narrow"/>
        <family val="2"/>
        <scheme val="minor"/>
      </rPr>
      <t>Niveau 2</t>
    </r>
    <r>
      <rPr>
        <sz val="11"/>
        <color theme="1"/>
        <rFont val="Aptos Narrow"/>
        <family val="2"/>
        <scheme val="minor"/>
      </rPr>
      <t xml:space="preserve"> : Très facile – Marche ou Course lente –
    </t>
    </r>
    <r>
      <rPr>
        <b/>
        <sz val="11"/>
        <color theme="1"/>
        <rFont val="Aptos Narrow"/>
        <family val="2"/>
        <scheme val="minor"/>
      </rPr>
      <t>Niveau 3</t>
    </r>
    <r>
      <rPr>
        <sz val="11"/>
        <color theme="1"/>
        <rFont val="Aptos Narrow"/>
        <family val="2"/>
        <scheme val="minor"/>
      </rPr>
      <t xml:space="preserve"> : Facile – Marche rapide avec ou sans leste ou Course endurance – respiration soutenue
    ‍</t>
    </r>
    <r>
      <rPr>
        <b/>
        <sz val="11"/>
        <color theme="1"/>
        <rFont val="Aptos Narrow"/>
        <family val="2"/>
        <scheme val="minor"/>
      </rPr>
      <t>Niveau 4</t>
    </r>
    <r>
      <rPr>
        <sz val="11"/>
        <color theme="1"/>
        <rFont val="Aptos Narrow"/>
        <family val="2"/>
        <scheme val="minor"/>
      </rPr>
      <t xml:space="preserve"> : Effort modéré – Footing, légère transpiration, peut parler sans problème –‍
   </t>
    </r>
    <r>
      <rPr>
        <b/>
        <sz val="11"/>
        <color theme="1"/>
        <rFont val="Aptos Narrow"/>
        <family val="2"/>
        <scheme val="minor"/>
      </rPr>
      <t xml:space="preserve"> Niveau 5</t>
    </r>
    <r>
      <rPr>
        <sz val="11"/>
        <color theme="1"/>
        <rFont val="Aptos Narrow"/>
        <family val="2"/>
        <scheme val="minor"/>
      </rPr>
      <t xml:space="preserve"> : Effort moyen – Course légèrement fatigante, transpiration, discussion sans problème –‍
    </t>
    </r>
    <r>
      <rPr>
        <b/>
        <sz val="11"/>
        <color theme="1"/>
        <rFont val="Aptos Narrow"/>
        <family val="2"/>
        <scheme val="minor"/>
      </rPr>
      <t>Niveau 6</t>
    </r>
    <r>
      <rPr>
        <sz val="11"/>
        <color theme="1"/>
        <rFont val="Aptos Narrow"/>
        <family val="2"/>
        <scheme val="minor"/>
      </rPr>
      <t xml:space="preserve"> : Effort un peu difficile – Transpiration, léger essoufflement, difficulté à finir les phrases –‍
    </t>
    </r>
    <r>
      <rPr>
        <b/>
        <sz val="11"/>
        <color theme="1"/>
        <rFont val="Aptos Narrow"/>
        <family val="2"/>
        <scheme val="minor"/>
      </rPr>
      <t>Niveau 7</t>
    </r>
    <r>
      <rPr>
        <sz val="11"/>
        <color theme="1"/>
        <rFont val="Aptos Narrow"/>
        <family val="2"/>
        <scheme val="minor"/>
      </rPr>
      <t xml:space="preserve"> : Effort difficile – Plus envie de parler, transpiration abondante –‍
    </t>
    </r>
    <r>
      <rPr>
        <b/>
        <sz val="11"/>
        <color theme="1"/>
        <rFont val="Aptos Narrow"/>
        <family val="2"/>
        <scheme val="minor"/>
      </rPr>
      <t>Niveau 8</t>
    </r>
    <r>
      <rPr>
        <sz val="11"/>
        <color theme="1"/>
        <rFont val="Aptos Narrow"/>
        <family val="2"/>
        <scheme val="minor"/>
      </rPr>
      <t xml:space="preserve"> : Très difficile – Discussion impossible, rythme impossible à tenir longtemps –‍
    </t>
    </r>
    <r>
      <rPr>
        <b/>
        <sz val="11"/>
        <color theme="1"/>
        <rFont val="Aptos Narrow"/>
        <family val="2"/>
        <scheme val="minor"/>
      </rPr>
      <t>Niveau 9</t>
    </r>
    <r>
      <rPr>
        <sz val="11"/>
        <color theme="1"/>
        <rFont val="Aptos Narrow"/>
        <family val="2"/>
        <scheme val="minor"/>
      </rPr>
      <t xml:space="preserve"> : Très très difficile – Rythme effréné, épuisement rapide –‍
    </t>
    </r>
    <r>
      <rPr>
        <b/>
        <sz val="11"/>
        <color theme="1"/>
        <rFont val="Aptos Narrow"/>
        <family val="2"/>
        <scheme val="minor"/>
      </rPr>
      <t>Niveau 10</t>
    </r>
    <r>
      <rPr>
        <sz val="11"/>
        <color theme="1"/>
        <rFont val="Aptos Narrow"/>
        <family val="2"/>
        <scheme val="minor"/>
      </rPr>
      <t xml:space="preserve"> : Maximal – Rythme insoutenable, épuisement total –</t>
    </r>
  </si>
  <si>
    <r>
      <rPr>
        <b/>
        <sz val="11"/>
        <color theme="1"/>
        <rFont val="Aptos Narrow"/>
        <family val="2"/>
        <scheme val="minor"/>
      </rPr>
      <t>Rating of Perceived Exertion</t>
    </r>
    <r>
      <rPr>
        <sz val="11"/>
        <color theme="1"/>
        <rFont val="Aptos Narrow"/>
        <family val="2"/>
        <scheme val="minor"/>
      </rPr>
      <t xml:space="preserve"> (Notation de la perception de l'effort)</t>
    </r>
  </si>
  <si>
    <t>Seuil</t>
  </si>
  <si>
    <t xml:space="preserve">Vitesse Maximale Aérobie, il s'agit d'une vitesse exprimée en km/h que nous utilisons pour déterminer les allures d'entrainement en fonction de l'objectif de la séance et des capacités théoriques de l'athlète (évaluées lors d'un test VMA).
Il s'agit de la vitese à laquelle on atteint </t>
  </si>
  <si>
    <t>Seuil 2</t>
  </si>
  <si>
    <t>------------------</t>
  </si>
  <si>
    <t>Seuil 1</t>
  </si>
  <si>
    <t>endurance fondamentale &lt; endurance active &lt; seuil 1 &lt; allure marathon &lt; allure semi-marathon &lt; seuil 2 &lt; 100% VMA</t>
  </si>
  <si>
    <t>Estimation de performances</t>
  </si>
  <si>
    <t>Endurance fondamental. C'est la base de l'entraînement (70 à 80% du volume hebdomadaire). Respecter une allure à  basse intensité est la clé pour durer dans l'effort</t>
  </si>
  <si>
    <r>
      <t xml:space="preserve">Il existe deux seuils :
- le </t>
    </r>
    <r>
      <rPr>
        <b/>
        <sz val="11"/>
        <color theme="1"/>
        <rFont val="Aptos Narrow"/>
        <family val="2"/>
        <scheme val="minor"/>
      </rPr>
      <t>seuil aérobie</t>
    </r>
    <r>
      <rPr>
        <sz val="11"/>
        <color theme="1"/>
        <rFont val="Aptos Narrow"/>
        <family val="2"/>
        <scheme val="minor"/>
      </rPr>
      <t xml:space="preserve">, aussi appelé </t>
    </r>
    <r>
      <rPr>
        <b/>
        <sz val="11"/>
        <color theme="1"/>
        <rFont val="Aptos Narrow"/>
        <family val="2"/>
        <scheme val="minor"/>
      </rPr>
      <t>SV1</t>
    </r>
    <r>
      <rPr>
        <sz val="11"/>
        <color theme="1"/>
        <rFont val="Aptos Narrow"/>
        <family val="2"/>
        <scheme val="minor"/>
      </rPr>
      <t xml:space="preserve"> (ou </t>
    </r>
    <r>
      <rPr>
        <b/>
        <sz val="11"/>
        <color theme="1"/>
        <rFont val="Aptos Narrow"/>
        <family val="2"/>
        <scheme val="minor"/>
      </rPr>
      <t>Seuil Ventilatoire 1</t>
    </r>
    <r>
      <rPr>
        <sz val="11"/>
        <color theme="1"/>
        <rFont val="Aptos Narrow"/>
        <family val="2"/>
        <scheme val="minor"/>
      </rPr>
      <t xml:space="preserve">). Pour être déterminé présicement il nécessite un test en laboratoire.
Pour simplfier, il correspond souvent à une zone sitée entre 65-80 % de la FC max, ou entre 70 et 75% de la VMA,
- le </t>
    </r>
    <r>
      <rPr>
        <b/>
        <sz val="11"/>
        <color theme="1"/>
        <rFont val="Aptos Narrow"/>
        <family val="2"/>
        <scheme val="minor"/>
      </rPr>
      <t>seuil anaérobie</t>
    </r>
    <r>
      <rPr>
        <sz val="11"/>
        <color theme="1"/>
        <rFont val="Aptos Narrow"/>
        <family val="2"/>
        <scheme val="minor"/>
      </rPr>
      <t xml:space="preserve">, aussi appelé </t>
    </r>
    <r>
      <rPr>
        <b/>
        <sz val="11"/>
        <color theme="1"/>
        <rFont val="Aptos Narrow"/>
        <family val="2"/>
        <scheme val="minor"/>
      </rPr>
      <t>SV2</t>
    </r>
    <r>
      <rPr>
        <sz val="11"/>
        <color theme="1"/>
        <rFont val="Aptos Narrow"/>
        <family val="2"/>
        <scheme val="minor"/>
      </rPr>
      <t xml:space="preserve"> (ou </t>
    </r>
    <r>
      <rPr>
        <b/>
        <sz val="11"/>
        <color theme="1"/>
        <rFont val="Aptos Narrow"/>
        <family val="2"/>
        <scheme val="minor"/>
      </rPr>
      <t>Seuil Ventilatoire 2</t>
    </r>
    <r>
      <rPr>
        <sz val="11"/>
        <color theme="1"/>
        <rFont val="Aptos Narrow"/>
        <family val="2"/>
        <scheme val="minor"/>
      </rPr>
      <t>). Pour être déterminé présicement il nbécessite un test en laboratoire ou de pouvoir mesurer régulière ses lactates.
Pour simplifier, il correspond souvent à une zone située au dessus de 85 % de la FC max, ou à notre allure max sur 50'/1h (donc le plus souvent entre l'allure 10 km et l'allure semi), ou entre 80 et 85% de la VMA</t>
    </r>
  </si>
  <si>
    <t>Il a peu d'intérêt à être  utilisé dans le cadre de l'entrainement en club car peu de monde pourra le connaitre de façon suffisamment précise pour optimiser l'entrainement. Mais, on le travaille régulièrement en s'entrainant autour de 80% à 85% de la VMA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</si>
</sst>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7" formatCode="0\ &quot;m&quot;"/>
    <numFmt numFmtId="168" formatCode="0.0%"/>
  </numFmts>
  <fonts count="10" x14ac:knownFonts="1">
    <font>
      <sz val="11"/>
      <color theme="1"/>
      <name val="Aptos Narrow"/>
      <family val="2"/>
      <scheme val="minor"/>
    </font>
    <font>
      <b/>
      <sz val="11"/>
      <color theme="1"/>
      <name val="Aptos Narrow"/>
      <family val="2"/>
      <scheme val="minor"/>
    </font>
    <font>
      <sz val="10"/>
      <name val="Arial"/>
      <family val="2"/>
    </font>
    <font>
      <b/>
      <sz val="10"/>
      <color theme="0"/>
      <name val="Arial"/>
      <family val="2"/>
    </font>
    <font>
      <b/>
      <sz val="10"/>
      <name val="Arial"/>
      <family val="2"/>
    </font>
    <font>
      <b/>
      <sz val="8"/>
      <color indexed="8"/>
      <name val="Tahoma"/>
      <family val="2"/>
      <charset val="1"/>
    </font>
    <font>
      <sz val="10"/>
      <color theme="1"/>
      <name val="Aptos Narrow"/>
      <family val="2"/>
      <scheme val="minor"/>
    </font>
    <font>
      <sz val="10"/>
      <color theme="1"/>
      <name val="Arial"/>
      <family val="2"/>
    </font>
    <font>
      <b/>
      <sz val="10"/>
      <color rgb="FFFF0000"/>
      <name val="Arial"/>
      <family val="2"/>
    </font>
    <font>
      <b/>
      <sz val="10"/>
      <color theme="1"/>
      <name val="Arial"/>
      <family val="2"/>
    </font>
  </fonts>
  <fills count="12">
    <fill>
      <patternFill patternType="none"/>
    </fill>
    <fill>
      <patternFill patternType="gray125"/>
    </fill>
    <fill>
      <patternFill patternType="solid">
        <fgColor theme="0"/>
        <bgColor indexed="64"/>
      </patternFill>
    </fill>
    <fill>
      <patternFill patternType="solid">
        <fgColor rgb="FFFF000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rgb="FFFFFF00"/>
        <bgColor indexed="64"/>
      </patternFill>
    </fill>
    <fill>
      <patternFill patternType="solid">
        <fgColor rgb="FFFFC000"/>
        <bgColor indexed="64"/>
      </patternFill>
    </fill>
    <fill>
      <patternFill patternType="solid">
        <fgColor theme="5" tint="0.39997558519241921"/>
        <bgColor indexed="64"/>
      </patternFill>
    </fill>
    <fill>
      <patternFill patternType="solid">
        <fgColor theme="8" tint="0.39997558519241921"/>
        <bgColor indexed="64"/>
      </patternFill>
    </fill>
  </fills>
  <borders count="50">
    <border>
      <left/>
      <right/>
      <top/>
      <bottom/>
      <diagonal/>
    </border>
    <border>
      <left/>
      <right/>
      <top style="thin">
        <color indexed="64"/>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8"/>
      </left>
      <right style="double">
        <color indexed="64"/>
      </right>
      <top style="thin">
        <color indexed="8"/>
      </top>
      <bottom style="thin">
        <color indexed="8"/>
      </bottom>
      <diagonal/>
    </border>
    <border>
      <left style="double">
        <color indexed="64"/>
      </left>
      <right style="double">
        <color indexed="64"/>
      </right>
      <top style="double">
        <color indexed="64"/>
      </top>
      <bottom style="double">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thin">
        <color indexed="64"/>
      </left>
      <right/>
      <top style="medium">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s>
  <cellStyleXfs count="2">
    <xf numFmtId="0" fontId="0" fillId="0" borderId="0"/>
    <xf numFmtId="0" fontId="2" fillId="0" borderId="0"/>
  </cellStyleXfs>
  <cellXfs count="141">
    <xf numFmtId="0" fontId="0" fillId="0" borderId="0" xfId="0"/>
    <xf numFmtId="0" fontId="0" fillId="2" borderId="0" xfId="0" applyFill="1"/>
    <xf numFmtId="0" fontId="2" fillId="0" borderId="10" xfId="0" applyFont="1" applyBorder="1" applyAlignment="1">
      <alignment wrapText="1"/>
    </xf>
    <xf numFmtId="0" fontId="0" fillId="2" borderId="10" xfId="0" applyFill="1" applyBorder="1"/>
    <xf numFmtId="0" fontId="3" fillId="3" borderId="10" xfId="0" applyFont="1" applyFill="1" applyBorder="1" applyAlignment="1">
      <alignment vertical="center" wrapText="1"/>
    </xf>
    <xf numFmtId="0" fontId="3" fillId="3" borderId="10" xfId="0" applyFont="1" applyFill="1" applyBorder="1" applyAlignment="1">
      <alignment vertical="center"/>
    </xf>
    <xf numFmtId="0" fontId="6" fillId="0" borderId="10" xfId="0" applyFont="1" applyBorder="1"/>
    <xf numFmtId="0" fontId="7" fillId="2" borderId="0" xfId="0" applyFont="1" applyFill="1"/>
    <xf numFmtId="0" fontId="8" fillId="4" borderId="12" xfId="0" applyFont="1" applyFill="1" applyBorder="1"/>
    <xf numFmtId="0" fontId="9" fillId="2" borderId="0" xfId="0" applyFont="1" applyFill="1"/>
    <xf numFmtId="0" fontId="0" fillId="2" borderId="10" xfId="0" applyFill="1" applyBorder="1" applyAlignment="1">
      <alignment wrapText="1"/>
    </xf>
    <xf numFmtId="0" fontId="4" fillId="0" borderId="10" xfId="0" applyFont="1" applyBorder="1" applyAlignment="1">
      <alignment horizontal="center" vertical="center"/>
    </xf>
    <xf numFmtId="0" fontId="1" fillId="2" borderId="10" xfId="0" applyFont="1" applyFill="1" applyBorder="1" applyAlignment="1">
      <alignment horizontal="center" vertical="center"/>
    </xf>
    <xf numFmtId="0" fontId="0" fillId="2" borderId="10" xfId="0" applyFill="1" applyBorder="1" applyAlignment="1">
      <alignment vertical="center" wrapText="1"/>
    </xf>
    <xf numFmtId="0" fontId="4" fillId="2" borderId="11" xfId="0" applyFont="1" applyFill="1" applyBorder="1" applyAlignment="1">
      <alignment horizontal="center"/>
    </xf>
    <xf numFmtId="0" fontId="7" fillId="2" borderId="0" xfId="0" applyFont="1" applyFill="1" applyProtection="1"/>
    <xf numFmtId="0" fontId="7" fillId="2" borderId="0" xfId="0" applyFont="1" applyFill="1" applyAlignment="1" applyProtection="1">
      <alignment wrapText="1"/>
    </xf>
    <xf numFmtId="0" fontId="9" fillId="2" borderId="0" xfId="0" applyFont="1" applyFill="1" applyProtection="1"/>
    <xf numFmtId="167" fontId="9" fillId="2" borderId="31" xfId="0" applyNumberFormat="1" applyFont="1" applyFill="1" applyBorder="1" applyAlignment="1" applyProtection="1">
      <alignment horizontal="center"/>
    </xf>
    <xf numFmtId="167" fontId="9" fillId="2" borderId="32" xfId="0" applyNumberFormat="1" applyFont="1" applyFill="1" applyBorder="1" applyAlignment="1" applyProtection="1">
      <alignment horizontal="center"/>
    </xf>
    <xf numFmtId="167" fontId="9" fillId="2" borderId="42" xfId="0" applyNumberFormat="1" applyFont="1" applyFill="1" applyBorder="1" applyAlignment="1" applyProtection="1">
      <alignment horizontal="center"/>
    </xf>
    <xf numFmtId="167" fontId="3" fillId="3" borderId="13" xfId="0" applyNumberFormat="1" applyFont="1" applyFill="1" applyBorder="1" applyAlignment="1" applyProtection="1">
      <alignment horizontal="center"/>
    </xf>
    <xf numFmtId="167" fontId="9" fillId="2" borderId="45" xfId="0" applyNumberFormat="1" applyFont="1" applyFill="1" applyBorder="1" applyAlignment="1" applyProtection="1">
      <alignment horizontal="center"/>
    </xf>
    <xf numFmtId="167" fontId="9" fillId="2" borderId="33" xfId="0" applyNumberFormat="1" applyFont="1" applyFill="1" applyBorder="1" applyAlignment="1" applyProtection="1">
      <alignment horizontal="center"/>
    </xf>
    <xf numFmtId="0" fontId="7" fillId="7" borderId="17" xfId="0" applyFont="1" applyFill="1" applyBorder="1" applyAlignment="1" applyProtection="1">
      <alignment horizontal="center" vertical="center" wrapText="1"/>
    </xf>
    <xf numFmtId="168" fontId="7" fillId="7" borderId="15" xfId="0" applyNumberFormat="1" applyFont="1" applyFill="1" applyBorder="1" applyProtection="1"/>
    <xf numFmtId="46" fontId="7" fillId="7" borderId="28" xfId="0" applyNumberFormat="1" applyFont="1" applyFill="1" applyBorder="1" applyAlignment="1" applyProtection="1">
      <alignment horizontal="center"/>
    </xf>
    <xf numFmtId="46" fontId="7" fillId="7" borderId="29" xfId="0" applyNumberFormat="1" applyFont="1" applyFill="1" applyBorder="1" applyAlignment="1" applyProtection="1">
      <alignment horizontal="center"/>
    </xf>
    <xf numFmtId="46" fontId="7" fillId="7" borderId="4" xfId="0" applyNumberFormat="1" applyFont="1" applyFill="1" applyBorder="1" applyAlignment="1" applyProtection="1">
      <alignment horizontal="center"/>
    </xf>
    <xf numFmtId="46" fontId="9" fillId="7" borderId="46" xfId="0" applyNumberFormat="1" applyFont="1" applyFill="1" applyBorder="1" applyAlignment="1" applyProtection="1">
      <alignment horizontal="center"/>
    </xf>
    <xf numFmtId="46" fontId="7" fillId="7" borderId="2" xfId="0" applyNumberFormat="1" applyFont="1" applyFill="1" applyBorder="1" applyAlignment="1" applyProtection="1">
      <alignment horizontal="center"/>
    </xf>
    <xf numFmtId="46" fontId="7" fillId="7" borderId="30" xfId="0" applyNumberFormat="1" applyFont="1" applyFill="1" applyBorder="1" applyAlignment="1" applyProtection="1">
      <alignment horizontal="center"/>
    </xf>
    <xf numFmtId="0" fontId="7" fillId="7" borderId="18" xfId="0" applyFont="1" applyFill="1" applyBorder="1" applyAlignment="1" applyProtection="1">
      <alignment horizontal="center" vertical="center" wrapText="1"/>
    </xf>
    <xf numFmtId="168" fontId="7" fillId="7" borderId="0" xfId="0" applyNumberFormat="1" applyFont="1" applyFill="1" applyProtection="1"/>
    <xf numFmtId="46" fontId="7" fillId="7" borderId="23" xfId="0" applyNumberFormat="1" applyFont="1" applyFill="1" applyBorder="1" applyAlignment="1" applyProtection="1">
      <alignment horizontal="center"/>
    </xf>
    <xf numFmtId="46" fontId="7" fillId="7" borderId="10" xfId="0" applyNumberFormat="1" applyFont="1" applyFill="1" applyBorder="1" applyAlignment="1" applyProtection="1">
      <alignment horizontal="center"/>
    </xf>
    <xf numFmtId="46" fontId="7" fillId="7" borderId="7" xfId="0" applyNumberFormat="1" applyFont="1" applyFill="1" applyBorder="1" applyAlignment="1" applyProtection="1">
      <alignment horizontal="center"/>
    </xf>
    <xf numFmtId="46" fontId="9" fillId="7" borderId="39" xfId="0" applyNumberFormat="1" applyFont="1" applyFill="1" applyBorder="1" applyAlignment="1" applyProtection="1">
      <alignment horizontal="center"/>
    </xf>
    <xf numFmtId="46" fontId="7" fillId="7" borderId="5" xfId="0" applyNumberFormat="1" applyFont="1" applyFill="1" applyBorder="1" applyAlignment="1" applyProtection="1">
      <alignment horizontal="center"/>
    </xf>
    <xf numFmtId="46" fontId="7" fillId="7" borderId="24" xfId="0" applyNumberFormat="1" applyFont="1" applyFill="1" applyBorder="1" applyAlignment="1" applyProtection="1">
      <alignment horizontal="center"/>
    </xf>
    <xf numFmtId="0" fontId="7" fillId="7" borderId="19" xfId="0" applyFont="1" applyFill="1" applyBorder="1" applyAlignment="1" applyProtection="1">
      <alignment horizontal="center" vertical="center" wrapText="1"/>
    </xf>
    <xf numFmtId="46" fontId="7" fillId="7" borderId="25" xfId="0" applyNumberFormat="1" applyFont="1" applyFill="1" applyBorder="1" applyAlignment="1" applyProtection="1">
      <alignment horizontal="center"/>
    </xf>
    <xf numFmtId="46" fontId="7" fillId="7" borderId="26" xfId="0" applyNumberFormat="1" applyFont="1" applyFill="1" applyBorder="1" applyAlignment="1" applyProtection="1">
      <alignment horizontal="center"/>
    </xf>
    <xf numFmtId="46" fontId="7" fillId="7" borderId="43" xfId="0" applyNumberFormat="1" applyFont="1" applyFill="1" applyBorder="1" applyAlignment="1" applyProtection="1">
      <alignment horizontal="center"/>
    </xf>
    <xf numFmtId="46" fontId="9" fillId="7" borderId="40" xfId="0" applyNumberFormat="1" applyFont="1" applyFill="1" applyBorder="1" applyAlignment="1" applyProtection="1">
      <alignment horizontal="center"/>
    </xf>
    <xf numFmtId="46" fontId="7" fillId="7" borderId="37" xfId="0" applyNumberFormat="1" applyFont="1" applyFill="1" applyBorder="1" applyAlignment="1" applyProtection="1">
      <alignment horizontal="center"/>
    </xf>
    <xf numFmtId="46" fontId="7" fillId="7" borderId="27" xfId="0" applyNumberFormat="1" applyFont="1" applyFill="1" applyBorder="1" applyAlignment="1" applyProtection="1">
      <alignment horizontal="center"/>
    </xf>
    <xf numFmtId="0" fontId="7" fillId="2" borderId="17" xfId="0" applyFont="1" applyFill="1" applyBorder="1" applyAlignment="1" applyProtection="1">
      <alignment horizontal="center" vertical="center" wrapText="1"/>
    </xf>
    <xf numFmtId="168" fontId="7" fillId="2" borderId="38" xfId="0" applyNumberFormat="1" applyFont="1" applyFill="1" applyBorder="1" applyProtection="1"/>
    <xf numFmtId="46" fontId="7" fillId="2" borderId="36" xfId="0" applyNumberFormat="1" applyFont="1" applyFill="1" applyBorder="1" applyAlignment="1" applyProtection="1">
      <alignment horizontal="center"/>
    </xf>
    <xf numFmtId="46" fontId="7" fillId="2" borderId="21" xfId="0" applyNumberFormat="1" applyFont="1" applyFill="1" applyBorder="1" applyAlignment="1" applyProtection="1">
      <alignment horizontal="center"/>
    </xf>
    <xf numFmtId="46" fontId="7" fillId="2" borderId="44" xfId="0" applyNumberFormat="1" applyFont="1" applyFill="1" applyBorder="1" applyAlignment="1" applyProtection="1">
      <alignment horizontal="center"/>
    </xf>
    <xf numFmtId="46" fontId="9" fillId="2" borderId="38" xfId="0" applyNumberFormat="1" applyFont="1" applyFill="1" applyBorder="1" applyAlignment="1" applyProtection="1">
      <alignment horizontal="center"/>
    </xf>
    <xf numFmtId="46" fontId="7" fillId="2" borderId="22" xfId="0" applyNumberFormat="1" applyFont="1" applyFill="1" applyBorder="1" applyAlignment="1" applyProtection="1">
      <alignment horizontal="center"/>
    </xf>
    <xf numFmtId="0" fontId="7" fillId="2" borderId="18" xfId="0" applyFont="1" applyFill="1" applyBorder="1" applyAlignment="1" applyProtection="1">
      <alignment horizontal="center" vertical="center" wrapText="1"/>
    </xf>
    <xf numFmtId="168" fontId="7" fillId="2" borderId="39" xfId="0" applyNumberFormat="1" applyFont="1" applyFill="1" applyBorder="1" applyProtection="1"/>
    <xf numFmtId="46" fontId="7" fillId="2" borderId="5" xfId="0" applyNumberFormat="1" applyFont="1" applyFill="1" applyBorder="1" applyAlignment="1" applyProtection="1">
      <alignment horizontal="center"/>
    </xf>
    <xf numFmtId="46" fontId="7" fillId="2" borderId="10" xfId="0" applyNumberFormat="1" applyFont="1" applyFill="1" applyBorder="1" applyAlignment="1" applyProtection="1">
      <alignment horizontal="center"/>
    </xf>
    <xf numFmtId="46" fontId="7" fillId="2" borderId="7" xfId="0" applyNumberFormat="1" applyFont="1" applyFill="1" applyBorder="1" applyAlignment="1" applyProtection="1">
      <alignment horizontal="center"/>
    </xf>
    <xf numFmtId="46" fontId="9" fillId="2" borderId="39" xfId="0" applyNumberFormat="1" applyFont="1" applyFill="1" applyBorder="1" applyAlignment="1" applyProtection="1">
      <alignment horizontal="center"/>
    </xf>
    <xf numFmtId="46" fontId="9" fillId="8" borderId="5" xfId="0" applyNumberFormat="1" applyFont="1" applyFill="1" applyBorder="1" applyAlignment="1" applyProtection="1">
      <alignment horizontal="center"/>
    </xf>
    <xf numFmtId="46" fontId="7" fillId="2" borderId="24" xfId="0" applyNumberFormat="1" applyFont="1" applyFill="1" applyBorder="1" applyAlignment="1" applyProtection="1">
      <alignment horizontal="center"/>
    </xf>
    <xf numFmtId="46" fontId="7" fillId="2" borderId="8" xfId="0" applyNumberFormat="1" applyFont="1" applyFill="1" applyBorder="1" applyAlignment="1" applyProtection="1">
      <alignment horizontal="center"/>
    </xf>
    <xf numFmtId="46" fontId="7" fillId="2" borderId="34" xfId="0" applyNumberFormat="1" applyFont="1" applyFill="1" applyBorder="1" applyAlignment="1" applyProtection="1">
      <alignment horizontal="center"/>
    </xf>
    <xf numFmtId="46" fontId="7" fillId="2" borderId="9" xfId="0" applyNumberFormat="1" applyFont="1" applyFill="1" applyBorder="1" applyAlignment="1" applyProtection="1">
      <alignment horizontal="center"/>
    </xf>
    <xf numFmtId="46" fontId="9" fillId="2" borderId="41" xfId="0" applyNumberFormat="1" applyFont="1" applyFill="1" applyBorder="1" applyAlignment="1" applyProtection="1">
      <alignment horizontal="center"/>
    </xf>
    <xf numFmtId="46" fontId="9" fillId="8" borderId="8" xfId="0" applyNumberFormat="1" applyFont="1" applyFill="1" applyBorder="1" applyAlignment="1" applyProtection="1">
      <alignment horizontal="center"/>
    </xf>
    <xf numFmtId="46" fontId="7" fillId="2" borderId="35" xfId="0" applyNumberFormat="1" applyFont="1" applyFill="1" applyBorder="1" applyAlignment="1" applyProtection="1">
      <alignment horizontal="center"/>
    </xf>
    <xf numFmtId="0" fontId="7" fillId="2" borderId="18" xfId="0" quotePrefix="1" applyFont="1" applyFill="1" applyBorder="1" applyAlignment="1" applyProtection="1">
      <alignment horizontal="center"/>
    </xf>
    <xf numFmtId="168" fontId="7" fillId="5" borderId="39" xfId="0" applyNumberFormat="1" applyFont="1" applyFill="1" applyBorder="1" applyProtection="1"/>
    <xf numFmtId="46" fontId="7" fillId="5" borderId="5" xfId="0" applyNumberFormat="1" applyFont="1" applyFill="1" applyBorder="1" applyAlignment="1" applyProtection="1">
      <alignment horizontal="center"/>
    </xf>
    <xf numFmtId="46" fontId="7" fillId="5" borderId="10" xfId="0" applyNumberFormat="1" applyFont="1" applyFill="1" applyBorder="1" applyAlignment="1" applyProtection="1">
      <alignment horizontal="center"/>
    </xf>
    <xf numFmtId="46" fontId="7" fillId="5" borderId="7" xfId="0" applyNumberFormat="1" applyFont="1" applyFill="1" applyBorder="1" applyAlignment="1" applyProtection="1">
      <alignment horizontal="center"/>
    </xf>
    <xf numFmtId="46" fontId="9" fillId="5" borderId="39" xfId="0" applyNumberFormat="1" applyFont="1" applyFill="1" applyBorder="1" applyAlignment="1" applyProtection="1">
      <alignment horizontal="center"/>
    </xf>
    <xf numFmtId="46" fontId="7" fillId="9" borderId="10" xfId="0" applyNumberFormat="1" applyFont="1" applyFill="1" applyBorder="1" applyAlignment="1" applyProtection="1">
      <alignment horizontal="center"/>
    </xf>
    <xf numFmtId="46" fontId="7" fillId="5" borderId="24" xfId="0" applyNumberFormat="1" applyFont="1" applyFill="1" applyBorder="1" applyAlignment="1" applyProtection="1">
      <alignment horizontal="center"/>
    </xf>
    <xf numFmtId="0" fontId="9" fillId="0" borderId="18" xfId="0" applyFont="1" applyBorder="1" applyAlignment="1" applyProtection="1">
      <alignment horizontal="center"/>
    </xf>
    <xf numFmtId="46" fontId="7" fillId="2" borderId="2" xfId="0" applyNumberFormat="1" applyFont="1" applyFill="1" applyBorder="1" applyAlignment="1" applyProtection="1">
      <alignment horizontal="center"/>
    </xf>
    <xf numFmtId="46" fontId="7" fillId="2" borderId="29" xfId="0" applyNumberFormat="1" applyFont="1" applyFill="1" applyBorder="1" applyAlignment="1" applyProtection="1">
      <alignment horizontal="center"/>
    </xf>
    <xf numFmtId="46" fontId="7" fillId="2" borderId="4" xfId="0" applyNumberFormat="1" applyFont="1" applyFill="1" applyBorder="1" applyAlignment="1" applyProtection="1">
      <alignment horizontal="center"/>
    </xf>
    <xf numFmtId="46" fontId="9" fillId="2" borderId="46" xfId="0" applyNumberFormat="1" applyFont="1" applyFill="1" applyBorder="1" applyAlignment="1" applyProtection="1">
      <alignment horizontal="center"/>
    </xf>
    <xf numFmtId="46" fontId="7" fillId="9" borderId="29" xfId="0" applyNumberFormat="1" applyFont="1" applyFill="1" applyBorder="1" applyAlignment="1" applyProtection="1">
      <alignment horizontal="center"/>
    </xf>
    <xf numFmtId="46" fontId="7" fillId="2" borderId="30" xfId="0" applyNumberFormat="1" applyFont="1" applyFill="1" applyBorder="1" applyAlignment="1" applyProtection="1">
      <alignment horizontal="center"/>
    </xf>
    <xf numFmtId="0" fontId="7" fillId="2" borderId="0" xfId="0" applyFont="1" applyFill="1" applyAlignment="1" applyProtection="1">
      <alignment horizontal="center"/>
    </xf>
    <xf numFmtId="0" fontId="7" fillId="2" borderId="1" xfId="0" applyFont="1" applyFill="1" applyBorder="1" applyAlignment="1" applyProtection="1">
      <alignment horizontal="center" vertical="center"/>
    </xf>
    <xf numFmtId="46" fontId="7" fillId="10" borderId="10" xfId="0" applyNumberFormat="1" applyFont="1" applyFill="1" applyBorder="1" applyAlignment="1" applyProtection="1">
      <alignment horizontal="center"/>
    </xf>
    <xf numFmtId="0" fontId="7" fillId="2" borderId="0" xfId="0" applyFont="1" applyFill="1" applyAlignment="1" applyProtection="1">
      <alignment horizontal="center" vertical="center"/>
    </xf>
    <xf numFmtId="0" fontId="9" fillId="2" borderId="18" xfId="0" applyFont="1" applyFill="1" applyBorder="1" applyAlignment="1" applyProtection="1">
      <alignment horizontal="center"/>
    </xf>
    <xf numFmtId="0" fontId="7" fillId="2" borderId="0" xfId="0" quotePrefix="1" applyFont="1" applyFill="1" applyAlignment="1" applyProtection="1">
      <alignment vertical="center"/>
    </xf>
    <xf numFmtId="46" fontId="7" fillId="11" borderId="24" xfId="0" applyNumberFormat="1" applyFont="1" applyFill="1" applyBorder="1" applyAlignment="1" applyProtection="1">
      <alignment horizontal="center"/>
    </xf>
    <xf numFmtId="0" fontId="7" fillId="2" borderId="3" xfId="0" applyFont="1" applyFill="1" applyBorder="1" applyAlignment="1" applyProtection="1">
      <alignment horizontal="center" vertical="center"/>
    </xf>
    <xf numFmtId="0" fontId="9" fillId="2" borderId="18" xfId="0" applyFont="1" applyFill="1" applyBorder="1" applyAlignment="1" applyProtection="1">
      <alignment horizontal="center" vertical="center" wrapText="1"/>
    </xf>
    <xf numFmtId="0" fontId="9" fillId="2" borderId="19" xfId="0" applyFont="1" applyFill="1" applyBorder="1" applyAlignment="1" applyProtection="1">
      <alignment horizontal="center" vertical="center" wrapText="1"/>
    </xf>
    <xf numFmtId="168" fontId="7" fillId="2" borderId="41" xfId="0" applyNumberFormat="1" applyFont="1" applyFill="1" applyBorder="1" applyProtection="1"/>
    <xf numFmtId="0" fontId="9" fillId="6" borderId="14" xfId="0" applyFont="1" applyFill="1" applyBorder="1" applyAlignment="1" applyProtection="1">
      <alignment horizontal="center" vertical="center" wrapText="1"/>
    </xf>
    <xf numFmtId="168" fontId="7" fillId="6" borderId="38" xfId="0" applyNumberFormat="1" applyFont="1" applyFill="1" applyBorder="1" applyProtection="1"/>
    <xf numFmtId="46" fontId="7" fillId="6" borderId="36" xfId="0" applyNumberFormat="1" applyFont="1" applyFill="1" applyBorder="1" applyAlignment="1" applyProtection="1">
      <alignment horizontal="center"/>
    </xf>
    <xf numFmtId="46" fontId="7" fillId="6" borderId="21" xfId="0" applyNumberFormat="1" applyFont="1" applyFill="1" applyBorder="1" applyAlignment="1" applyProtection="1">
      <alignment horizontal="center"/>
    </xf>
    <xf numFmtId="46" fontId="7" fillId="6" borderId="44" xfId="0" applyNumberFormat="1" applyFont="1" applyFill="1" applyBorder="1" applyAlignment="1" applyProtection="1">
      <alignment horizontal="center"/>
    </xf>
    <xf numFmtId="46" fontId="9" fillId="6" borderId="38" xfId="0" applyNumberFormat="1" applyFont="1" applyFill="1" applyBorder="1" applyAlignment="1" applyProtection="1">
      <alignment horizontal="center"/>
    </xf>
    <xf numFmtId="46" fontId="7" fillId="6" borderId="22" xfId="0" applyNumberFormat="1" applyFont="1" applyFill="1" applyBorder="1" applyAlignment="1" applyProtection="1">
      <alignment horizontal="center"/>
    </xf>
    <xf numFmtId="0" fontId="9" fillId="6" borderId="16" xfId="0" applyFont="1" applyFill="1" applyBorder="1" applyAlignment="1" applyProtection="1">
      <alignment horizontal="center" vertical="center" wrapText="1"/>
    </xf>
    <xf numFmtId="168" fontId="7" fillId="6" borderId="40" xfId="0" applyNumberFormat="1" applyFont="1" applyFill="1" applyBorder="1" applyProtection="1"/>
    <xf numFmtId="46" fontId="7" fillId="6" borderId="37" xfId="0" applyNumberFormat="1" applyFont="1" applyFill="1" applyBorder="1" applyAlignment="1" applyProtection="1">
      <alignment horizontal="center"/>
    </xf>
    <xf numFmtId="46" fontId="7" fillId="6" borderId="26" xfId="0" applyNumberFormat="1" applyFont="1" applyFill="1" applyBorder="1" applyAlignment="1" applyProtection="1">
      <alignment horizontal="center"/>
    </xf>
    <xf numFmtId="46" fontId="7" fillId="6" borderId="43" xfId="0" applyNumberFormat="1" applyFont="1" applyFill="1" applyBorder="1" applyAlignment="1" applyProtection="1">
      <alignment horizontal="center"/>
    </xf>
    <xf numFmtId="46" fontId="9" fillId="6" borderId="40" xfId="0" applyNumberFormat="1" applyFont="1" applyFill="1" applyBorder="1" applyAlignment="1" applyProtection="1">
      <alignment horizontal="center"/>
    </xf>
    <xf numFmtId="46" fontId="7" fillId="6" borderId="27" xfId="0" applyNumberFormat="1" applyFont="1" applyFill="1" applyBorder="1" applyAlignment="1" applyProtection="1">
      <alignment horizontal="center"/>
    </xf>
    <xf numFmtId="0" fontId="9" fillId="2" borderId="15" xfId="0" applyFont="1" applyFill="1" applyBorder="1" applyAlignment="1" applyProtection="1">
      <alignment horizontal="center" vertical="center" wrapText="1"/>
    </xf>
    <xf numFmtId="168" fontId="7" fillId="2" borderId="0" xfId="0" applyNumberFormat="1" applyFont="1" applyFill="1" applyProtection="1"/>
    <xf numFmtId="0" fontId="9" fillId="2" borderId="47" xfId="0" quotePrefix="1" applyFont="1" applyFill="1" applyBorder="1" applyAlignment="1" applyProtection="1">
      <alignment horizontal="center" vertical="center"/>
    </xf>
    <xf numFmtId="0" fontId="9" fillId="2" borderId="48" xfId="0" quotePrefix="1" applyFont="1" applyFill="1" applyBorder="1" applyAlignment="1" applyProtection="1">
      <alignment horizontal="center" vertical="center"/>
    </xf>
    <xf numFmtId="0" fontId="9" fillId="2" borderId="48" xfId="0" applyFont="1" applyFill="1" applyBorder="1" applyAlignment="1" applyProtection="1">
      <alignment horizontal="center" vertical="center"/>
    </xf>
    <xf numFmtId="0" fontId="9" fillId="2" borderId="49" xfId="0" quotePrefix="1" applyFont="1" applyFill="1" applyBorder="1" applyAlignment="1" applyProtection="1">
      <alignment horizontal="center" vertical="center"/>
    </xf>
    <xf numFmtId="0" fontId="7" fillId="2" borderId="20" xfId="0" applyFont="1" applyFill="1" applyBorder="1" applyAlignment="1" applyProtection="1">
      <alignment horizontal="center" vertical="center" wrapText="1"/>
    </xf>
    <xf numFmtId="168" fontId="7" fillId="2" borderId="44" xfId="0" applyNumberFormat="1" applyFont="1" applyFill="1" applyBorder="1" applyAlignment="1" applyProtection="1">
      <alignment horizontal="center"/>
    </xf>
    <xf numFmtId="167" fontId="7" fillId="2" borderId="20" xfId="0" applyNumberFormat="1" applyFont="1" applyFill="1" applyBorder="1" applyProtection="1"/>
    <xf numFmtId="167" fontId="7" fillId="2" borderId="21" xfId="0" applyNumberFormat="1" applyFont="1" applyFill="1" applyBorder="1" applyProtection="1"/>
    <xf numFmtId="167" fontId="7" fillId="2" borderId="22" xfId="0" applyNumberFormat="1" applyFont="1" applyFill="1" applyBorder="1" applyProtection="1"/>
    <xf numFmtId="0" fontId="7" fillId="2" borderId="23" xfId="0" applyFont="1" applyFill="1" applyBorder="1" applyAlignment="1" applyProtection="1">
      <alignment horizontal="center" vertical="center" wrapText="1"/>
    </xf>
    <xf numFmtId="168" fontId="7" fillId="2" borderId="7" xfId="0" applyNumberFormat="1" applyFont="1" applyFill="1" applyBorder="1" applyAlignment="1" applyProtection="1">
      <alignment horizontal="center"/>
    </xf>
    <xf numFmtId="167" fontId="7" fillId="2" borderId="23" xfId="0" applyNumberFormat="1" applyFont="1" applyFill="1" applyBorder="1" applyProtection="1"/>
    <xf numFmtId="167" fontId="7" fillId="2" borderId="10" xfId="0" applyNumberFormat="1" applyFont="1" applyFill="1" applyBorder="1" applyProtection="1"/>
    <xf numFmtId="167" fontId="7" fillId="2" borderId="24" xfId="0" applyNumberFormat="1" applyFont="1" applyFill="1" applyBorder="1" applyProtection="1"/>
    <xf numFmtId="0" fontId="7" fillId="2" borderId="25" xfId="0" applyFont="1" applyFill="1" applyBorder="1" applyAlignment="1" applyProtection="1">
      <alignment horizontal="center" vertical="center" wrapText="1"/>
    </xf>
    <xf numFmtId="168" fontId="7" fillId="2" borderId="43" xfId="0" applyNumberFormat="1" applyFont="1" applyFill="1" applyBorder="1" applyAlignment="1" applyProtection="1">
      <alignment horizontal="center"/>
    </xf>
    <xf numFmtId="167" fontId="7" fillId="2" borderId="25" xfId="0" applyNumberFormat="1" applyFont="1" applyFill="1" applyBorder="1" applyProtection="1"/>
    <xf numFmtId="167" fontId="7" fillId="2" borderId="26" xfId="0" applyNumberFormat="1" applyFont="1" applyFill="1" applyBorder="1" applyProtection="1"/>
    <xf numFmtId="167" fontId="7" fillId="2" borderId="27" xfId="0" applyNumberFormat="1" applyFont="1" applyFill="1" applyBorder="1" applyProtection="1"/>
    <xf numFmtId="0" fontId="9" fillId="8" borderId="7" xfId="0" applyFont="1" applyFill="1" applyBorder="1" applyAlignment="1" applyProtection="1">
      <alignment horizontal="right"/>
    </xf>
    <xf numFmtId="0" fontId="7" fillId="2" borderId="6" xfId="0" applyFont="1" applyFill="1" applyBorder="1" applyProtection="1"/>
    <xf numFmtId="46" fontId="7" fillId="2" borderId="6" xfId="0" applyNumberFormat="1" applyFont="1" applyFill="1" applyBorder="1" applyProtection="1"/>
    <xf numFmtId="0" fontId="7" fillId="2" borderId="6" xfId="0" applyFont="1" applyFill="1" applyBorder="1" applyAlignment="1" applyProtection="1">
      <alignment horizontal="center" vertical="center"/>
    </xf>
    <xf numFmtId="0" fontId="7" fillId="2" borderId="5" xfId="0" applyFont="1" applyFill="1" applyBorder="1" applyProtection="1"/>
    <xf numFmtId="0" fontId="9" fillId="9" borderId="7" xfId="0" applyFont="1" applyFill="1" applyBorder="1" applyAlignment="1" applyProtection="1">
      <alignment horizontal="right"/>
    </xf>
    <xf numFmtId="0" fontId="9" fillId="10" borderId="7" xfId="0" applyFont="1" applyFill="1" applyBorder="1" applyAlignment="1" applyProtection="1">
      <alignment horizontal="right"/>
    </xf>
    <xf numFmtId="0" fontId="9" fillId="11" borderId="4" xfId="0" applyFont="1" applyFill="1" applyBorder="1" applyAlignment="1" applyProtection="1">
      <alignment horizontal="right"/>
    </xf>
    <xf numFmtId="0" fontId="7" fillId="2" borderId="3" xfId="0" applyFont="1" applyFill="1" applyBorder="1" applyProtection="1"/>
    <xf numFmtId="46" fontId="7" fillId="2" borderId="3" xfId="0" applyNumberFormat="1" applyFont="1" applyFill="1" applyBorder="1" applyProtection="1"/>
    <xf numFmtId="0" fontId="7" fillId="2" borderId="3" xfId="0" applyFont="1" applyFill="1" applyBorder="1" applyAlignment="1" applyProtection="1">
      <alignment horizontal="center" vertical="center"/>
    </xf>
    <xf numFmtId="0" fontId="7" fillId="2" borderId="2" xfId="0" applyFont="1" applyFill="1" applyBorder="1" applyProtection="1"/>
  </cellXfs>
  <cellStyles count="2">
    <cellStyle name="Normal" xfId="0" builtinId="0"/>
    <cellStyle name="Normal 2" xfId="1" xr:uid="{CED3B93E-B767-4268-B884-A8EE86412FB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424815</xdr:colOff>
      <xdr:row>5</xdr:row>
      <xdr:rowOff>160020</xdr:rowOff>
    </xdr:to>
    <xdr:pic>
      <xdr:nvPicPr>
        <xdr:cNvPr id="2" name="Picture 26">
          <a:extLst>
            <a:ext uri="{FF2B5EF4-FFF2-40B4-BE49-F238E27FC236}">
              <a16:creationId xmlns:a16="http://schemas.microsoft.com/office/drawing/2014/main" id="{3C6D8E16-FBCE-41CD-BB09-DE60E7DDE69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320165" cy="10077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2</xdr:col>
      <xdr:colOff>424815</xdr:colOff>
      <xdr:row>5</xdr:row>
      <xdr:rowOff>160020</xdr:rowOff>
    </xdr:to>
    <xdr:pic>
      <xdr:nvPicPr>
        <xdr:cNvPr id="3" name="Picture 26">
          <a:extLst>
            <a:ext uri="{FF2B5EF4-FFF2-40B4-BE49-F238E27FC236}">
              <a16:creationId xmlns:a16="http://schemas.microsoft.com/office/drawing/2014/main" id="{C9E3901A-26FE-4FD9-974A-291A8F56F1D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320165" cy="10077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E6136D-60DC-4B0A-88B3-B87CD06B1836}">
  <sheetPr>
    <tabColor rgb="FF00B0F0"/>
    <pageSetUpPr fitToPage="1"/>
  </sheetPr>
  <dimension ref="A1:T37"/>
  <sheetViews>
    <sheetView tabSelected="1" workbookViewId="0">
      <selection activeCell="A20" sqref="A20"/>
    </sheetView>
  </sheetViews>
  <sheetFormatPr baseColWidth="10" defaultRowHeight="12.75" x14ac:dyDescent="0.2"/>
  <cols>
    <col min="1" max="1" width="6.85546875" style="7" customWidth="1"/>
    <col min="2" max="2" width="6.5703125" style="7" customWidth="1"/>
    <col min="3" max="3" width="11.42578125" style="7" customWidth="1"/>
    <col min="4" max="4" width="24.140625" style="7" bestFit="1" customWidth="1"/>
    <col min="5" max="5" width="8.85546875" style="7" bestFit="1" customWidth="1"/>
    <col min="6" max="8" width="8.42578125" style="7" bestFit="1" customWidth="1"/>
    <col min="9" max="16" width="7.85546875" style="7" bestFit="1" customWidth="1"/>
    <col min="17" max="19" width="9" style="7" bestFit="1" customWidth="1"/>
    <col min="20" max="20" width="5" style="7" customWidth="1"/>
    <col min="21" max="16384" width="11.42578125" style="7"/>
  </cols>
  <sheetData>
    <row r="1" spans="1:20" ht="13.5" thickBot="1" x14ac:dyDescent="0.25"/>
    <row r="2" spans="1:20" ht="14.25" thickTop="1" thickBot="1" x14ac:dyDescent="0.25">
      <c r="D2" s="14" t="s">
        <v>26</v>
      </c>
      <c r="E2" s="8">
        <v>15</v>
      </c>
    </row>
    <row r="3" spans="1:20" ht="13.5" thickTop="1" x14ac:dyDescent="0.2">
      <c r="A3" s="15"/>
      <c r="B3" s="15"/>
      <c r="C3" s="15"/>
      <c r="D3" s="15"/>
      <c r="E3" s="15"/>
      <c r="F3" s="15"/>
      <c r="G3" s="15"/>
      <c r="H3" s="15"/>
      <c r="I3" s="15"/>
      <c r="J3" s="15"/>
      <c r="K3" s="15"/>
      <c r="L3" s="15"/>
      <c r="M3" s="15"/>
      <c r="N3" s="15"/>
      <c r="O3" s="15"/>
      <c r="P3" s="15"/>
      <c r="Q3" s="15"/>
      <c r="R3" s="15"/>
      <c r="S3" s="15"/>
      <c r="T3" s="15"/>
    </row>
    <row r="4" spans="1:20" x14ac:dyDescent="0.2">
      <c r="A4" s="15"/>
      <c r="B4" s="15"/>
      <c r="C4" s="15"/>
      <c r="D4" s="15"/>
      <c r="E4" s="15"/>
      <c r="F4" s="15"/>
      <c r="G4" s="15"/>
      <c r="H4" s="15"/>
      <c r="I4" s="15"/>
      <c r="J4" s="15"/>
      <c r="K4" s="15"/>
      <c r="L4" s="15"/>
      <c r="M4" s="15"/>
      <c r="N4" s="15"/>
      <c r="O4" s="15"/>
      <c r="P4" s="15"/>
      <c r="Q4" s="15"/>
      <c r="R4" s="15"/>
      <c r="S4" s="15"/>
      <c r="T4" s="15"/>
    </row>
    <row r="5" spans="1:20" x14ac:dyDescent="0.2">
      <c r="A5" s="15"/>
      <c r="B5" s="15"/>
      <c r="C5" s="15"/>
      <c r="D5" s="15"/>
      <c r="E5" s="15"/>
      <c r="F5" s="15"/>
      <c r="G5" s="15"/>
      <c r="H5" s="15"/>
      <c r="I5" s="15"/>
      <c r="J5" s="15"/>
      <c r="K5" s="15"/>
      <c r="L5" s="15"/>
      <c r="M5" s="15"/>
      <c r="N5" s="15"/>
      <c r="O5" s="15"/>
      <c r="P5" s="15"/>
      <c r="Q5" s="15"/>
      <c r="R5" s="15"/>
      <c r="S5" s="15"/>
      <c r="T5" s="15"/>
    </row>
    <row r="6" spans="1:20" ht="26.25" thickBot="1" x14ac:dyDescent="0.25">
      <c r="A6" s="15"/>
      <c r="B6" s="15"/>
      <c r="C6" s="15"/>
      <c r="D6" s="15"/>
      <c r="E6" s="15"/>
      <c r="F6" s="15"/>
      <c r="G6" s="15"/>
      <c r="H6" s="15"/>
      <c r="I6" s="15"/>
      <c r="J6" s="15"/>
      <c r="K6" s="15"/>
      <c r="L6" s="15"/>
      <c r="M6" s="15"/>
      <c r="N6" s="15"/>
      <c r="O6" s="16" t="s">
        <v>35</v>
      </c>
      <c r="P6" s="15"/>
      <c r="Q6" s="15"/>
      <c r="R6" s="15"/>
      <c r="S6" s="15"/>
      <c r="T6" s="15"/>
    </row>
    <row r="7" spans="1:20" s="9" customFormat="1" ht="13.5" thickBot="1" x14ac:dyDescent="0.25">
      <c r="A7" s="17"/>
      <c r="B7" s="17"/>
      <c r="C7" s="17"/>
      <c r="D7" s="17"/>
      <c r="E7" s="17"/>
      <c r="F7" s="18">
        <v>100</v>
      </c>
      <c r="G7" s="19">
        <v>200</v>
      </c>
      <c r="H7" s="19">
        <v>300</v>
      </c>
      <c r="I7" s="19">
        <v>400</v>
      </c>
      <c r="J7" s="19">
        <v>500</v>
      </c>
      <c r="K7" s="19">
        <v>600</v>
      </c>
      <c r="L7" s="19">
        <v>700</v>
      </c>
      <c r="M7" s="19">
        <v>800</v>
      </c>
      <c r="N7" s="20">
        <v>900</v>
      </c>
      <c r="O7" s="21">
        <v>1000</v>
      </c>
      <c r="P7" s="22">
        <v>5000</v>
      </c>
      <c r="Q7" s="19">
        <v>10000</v>
      </c>
      <c r="R7" s="19">
        <v>21100</v>
      </c>
      <c r="S7" s="23">
        <v>42195</v>
      </c>
      <c r="T7" s="17"/>
    </row>
    <row r="8" spans="1:20" x14ac:dyDescent="0.2">
      <c r="A8" s="15"/>
      <c r="B8" s="15"/>
      <c r="C8" s="15"/>
      <c r="D8" s="24" t="s">
        <v>43</v>
      </c>
      <c r="E8" s="25">
        <v>1.1000000000000001</v>
      </c>
      <c r="F8" s="26">
        <f t="shared" ref="F8:I10" si="0">((3600/((VMA_tableau*$E8)*1000))*F$7)*"00:00:01"</f>
        <v>2.5252525252525247E-4</v>
      </c>
      <c r="G8" s="27">
        <f t="shared" si="0"/>
        <v>5.0505050505050494E-4</v>
      </c>
      <c r="H8" s="27">
        <f t="shared" si="0"/>
        <v>7.5757575757575758E-4</v>
      </c>
      <c r="I8" s="27">
        <f t="shared" si="0"/>
        <v>1.0101010101010099E-3</v>
      </c>
      <c r="J8" s="27"/>
      <c r="K8" s="27"/>
      <c r="L8" s="27"/>
      <c r="M8" s="27"/>
      <c r="N8" s="28"/>
      <c r="O8" s="29"/>
      <c r="P8" s="30"/>
      <c r="Q8" s="27"/>
      <c r="R8" s="27"/>
      <c r="S8" s="31"/>
      <c r="T8" s="15"/>
    </row>
    <row r="9" spans="1:20" x14ac:dyDescent="0.2">
      <c r="A9" s="15"/>
      <c r="B9" s="15"/>
      <c r="C9" s="15"/>
      <c r="D9" s="32"/>
      <c r="E9" s="33">
        <v>1.05</v>
      </c>
      <c r="F9" s="34">
        <f t="shared" si="0"/>
        <v>2.6455026455026457E-4</v>
      </c>
      <c r="G9" s="35">
        <f t="shared" si="0"/>
        <v>5.2910052910052914E-4</v>
      </c>
      <c r="H9" s="35">
        <f t="shared" si="0"/>
        <v>7.9365079365079354E-4</v>
      </c>
      <c r="I9" s="35">
        <f t="shared" si="0"/>
        <v>1.0582010582010583E-3</v>
      </c>
      <c r="J9" s="35"/>
      <c r="K9" s="35"/>
      <c r="L9" s="35"/>
      <c r="M9" s="35"/>
      <c r="N9" s="36"/>
      <c r="O9" s="37"/>
      <c r="P9" s="38"/>
      <c r="Q9" s="35"/>
      <c r="R9" s="35"/>
      <c r="S9" s="39"/>
      <c r="T9" s="15"/>
    </row>
    <row r="10" spans="1:20" ht="13.5" thickBot="1" x14ac:dyDescent="0.25">
      <c r="A10" s="15"/>
      <c r="B10" s="15"/>
      <c r="C10" s="15"/>
      <c r="D10" s="40"/>
      <c r="E10" s="33">
        <v>1</v>
      </c>
      <c r="F10" s="41">
        <f t="shared" si="0"/>
        <v>2.7777777777777778E-4</v>
      </c>
      <c r="G10" s="42">
        <f t="shared" si="0"/>
        <v>5.5555555555555556E-4</v>
      </c>
      <c r="H10" s="42">
        <f t="shared" si="0"/>
        <v>8.3333333333333328E-4</v>
      </c>
      <c r="I10" s="42">
        <f t="shared" si="0"/>
        <v>1.1111111111111111E-3</v>
      </c>
      <c r="J10" s="42"/>
      <c r="K10" s="42"/>
      <c r="L10" s="42"/>
      <c r="M10" s="42"/>
      <c r="N10" s="43"/>
      <c r="O10" s="44"/>
      <c r="P10" s="45"/>
      <c r="Q10" s="42"/>
      <c r="R10" s="42"/>
      <c r="S10" s="46"/>
      <c r="T10" s="15"/>
    </row>
    <row r="11" spans="1:20" x14ac:dyDescent="0.2">
      <c r="A11" s="15"/>
      <c r="B11" s="15"/>
      <c r="C11" s="15"/>
      <c r="D11" s="47" t="s">
        <v>44</v>
      </c>
      <c r="E11" s="48">
        <v>0.97499999999999998</v>
      </c>
      <c r="F11" s="49"/>
      <c r="G11" s="50">
        <f t="shared" ref="G11:O13" si="1">((3600/((VMA_tableau*$E11)*1000))*G$7)*"00:00:01"</f>
        <v>5.6980056980056976E-4</v>
      </c>
      <c r="H11" s="50">
        <f t="shared" si="1"/>
        <v>8.547008547008547E-4</v>
      </c>
      <c r="I11" s="50">
        <f t="shared" si="1"/>
        <v>1.1396011396011395E-3</v>
      </c>
      <c r="J11" s="50">
        <f t="shared" si="1"/>
        <v>1.4245014245014246E-3</v>
      </c>
      <c r="K11" s="50">
        <f t="shared" si="1"/>
        <v>1.7094017094017094E-3</v>
      </c>
      <c r="L11" s="50">
        <f t="shared" si="1"/>
        <v>1.9943019943019944E-3</v>
      </c>
      <c r="M11" s="50">
        <f t="shared" si="1"/>
        <v>2.2792022792022791E-3</v>
      </c>
      <c r="N11" s="51">
        <f t="shared" si="1"/>
        <v>2.5641025641025641E-3</v>
      </c>
      <c r="O11" s="52">
        <f t="shared" si="1"/>
        <v>2.8490028490028491E-3</v>
      </c>
      <c r="P11" s="49"/>
      <c r="Q11" s="50"/>
      <c r="R11" s="50"/>
      <c r="S11" s="53"/>
      <c r="T11" s="15"/>
    </row>
    <row r="12" spans="1:20" x14ac:dyDescent="0.2">
      <c r="A12" s="15"/>
      <c r="B12" s="15"/>
      <c r="C12" s="15"/>
      <c r="D12" s="54"/>
      <c r="E12" s="55">
        <v>0.95</v>
      </c>
      <c r="F12" s="56"/>
      <c r="G12" s="57">
        <f t="shared" si="1"/>
        <v>5.8479532163742691E-4</v>
      </c>
      <c r="H12" s="57">
        <f t="shared" si="1"/>
        <v>8.7719298245614037E-4</v>
      </c>
      <c r="I12" s="57">
        <f t="shared" si="1"/>
        <v>1.1695906432748538E-3</v>
      </c>
      <c r="J12" s="57">
        <f t="shared" si="1"/>
        <v>1.4619883040935674E-3</v>
      </c>
      <c r="K12" s="57">
        <f t="shared" si="1"/>
        <v>1.7543859649122807E-3</v>
      </c>
      <c r="L12" s="57">
        <f t="shared" si="1"/>
        <v>2.0467836257309939E-3</v>
      </c>
      <c r="M12" s="57">
        <f t="shared" si="1"/>
        <v>2.3391812865497076E-3</v>
      </c>
      <c r="N12" s="58">
        <f t="shared" si="1"/>
        <v>2.631578947368421E-3</v>
      </c>
      <c r="O12" s="59">
        <f t="shared" si="1"/>
        <v>2.9239766081871348E-3</v>
      </c>
      <c r="P12" s="60">
        <f t="shared" ref="P12:P24" si="2">((3600/((VMA_tableau*$E12)*1000))*P$7)*"00:00:01"</f>
        <v>1.4619883040935672E-2</v>
      </c>
      <c r="Q12" s="57"/>
      <c r="R12" s="57"/>
      <c r="S12" s="61"/>
      <c r="T12" s="15"/>
    </row>
    <row r="13" spans="1:20" x14ac:dyDescent="0.2">
      <c r="A13" s="15"/>
      <c r="B13" s="15"/>
      <c r="C13" s="15"/>
      <c r="D13" s="54"/>
      <c r="E13" s="55">
        <v>0.92500000000000004</v>
      </c>
      <c r="F13" s="62"/>
      <c r="G13" s="63">
        <f t="shared" si="1"/>
        <v>6.0060060060060057E-4</v>
      </c>
      <c r="H13" s="63">
        <f t="shared" si="1"/>
        <v>9.0090090090090091E-4</v>
      </c>
      <c r="I13" s="63">
        <f t="shared" si="1"/>
        <v>1.2012012012012011E-3</v>
      </c>
      <c r="J13" s="63">
        <f t="shared" si="1"/>
        <v>1.5015015015015015E-3</v>
      </c>
      <c r="K13" s="63">
        <f t="shared" si="1"/>
        <v>1.8018018018018018E-3</v>
      </c>
      <c r="L13" s="63">
        <f t="shared" si="1"/>
        <v>2.1021021021021022E-3</v>
      </c>
      <c r="M13" s="63">
        <f t="shared" si="1"/>
        <v>2.4024024024024023E-3</v>
      </c>
      <c r="N13" s="64">
        <f t="shared" si="1"/>
        <v>2.7027027027027024E-3</v>
      </c>
      <c r="O13" s="65">
        <f t="shared" si="1"/>
        <v>3.003003003003003E-3</v>
      </c>
      <c r="P13" s="66">
        <f t="shared" si="2"/>
        <v>1.5015015015015015E-2</v>
      </c>
      <c r="Q13" s="63"/>
      <c r="R13" s="63"/>
      <c r="S13" s="67"/>
      <c r="T13" s="15"/>
    </row>
    <row r="14" spans="1:20" x14ac:dyDescent="0.2">
      <c r="A14" s="15"/>
      <c r="B14" s="15"/>
      <c r="C14" s="15"/>
      <c r="D14" s="68" t="s">
        <v>28</v>
      </c>
      <c r="E14" s="69">
        <v>0.9</v>
      </c>
      <c r="F14" s="70"/>
      <c r="G14" s="71"/>
      <c r="H14" s="71"/>
      <c r="I14" s="71"/>
      <c r="J14" s="71">
        <f t="shared" ref="J14:O16" si="3">((3600/((VMA_tableau*$E14)*1000))*J$7)*"00:00:01"</f>
        <v>1.54320987654321E-3</v>
      </c>
      <c r="K14" s="71">
        <f t="shared" si="3"/>
        <v>1.8518518518518517E-3</v>
      </c>
      <c r="L14" s="71">
        <f t="shared" si="3"/>
        <v>2.1604938271604936E-3</v>
      </c>
      <c r="M14" s="71">
        <f t="shared" si="3"/>
        <v>2.4691358024691358E-3</v>
      </c>
      <c r="N14" s="72">
        <f t="shared" si="3"/>
        <v>2.7777777777777775E-3</v>
      </c>
      <c r="O14" s="73">
        <f t="shared" si="3"/>
        <v>3.08641975308642E-3</v>
      </c>
      <c r="P14" s="60">
        <f t="shared" si="2"/>
        <v>1.5432098765432098E-2</v>
      </c>
      <c r="Q14" s="74">
        <f t="shared" ref="Q14:S24" si="4">((3600/((VMA_tableau*$E14)*1000))*Q$7)*"00:00:01"</f>
        <v>3.0864197530864196E-2</v>
      </c>
      <c r="R14" s="71">
        <f t="shared" si="4"/>
        <v>6.5123456790123463E-2</v>
      </c>
      <c r="S14" s="75">
        <f t="shared" si="4"/>
        <v>0.13023148148148148</v>
      </c>
      <c r="T14" s="15"/>
    </row>
    <row r="15" spans="1:20" x14ac:dyDescent="0.2">
      <c r="A15" s="15"/>
      <c r="B15" s="15"/>
      <c r="C15" s="15"/>
      <c r="D15" s="76" t="s">
        <v>29</v>
      </c>
      <c r="E15" s="55">
        <v>0.875</v>
      </c>
      <c r="F15" s="77"/>
      <c r="G15" s="78"/>
      <c r="H15" s="78"/>
      <c r="I15" s="78"/>
      <c r="J15" s="78">
        <f t="shared" si="3"/>
        <v>1.5873015873015871E-3</v>
      </c>
      <c r="K15" s="78">
        <f t="shared" si="3"/>
        <v>1.9047619047619048E-3</v>
      </c>
      <c r="L15" s="78">
        <f t="shared" si="3"/>
        <v>2.2222222222222222E-3</v>
      </c>
      <c r="M15" s="78">
        <f t="shared" si="3"/>
        <v>2.5396825396825397E-3</v>
      </c>
      <c r="N15" s="79">
        <f t="shared" si="3"/>
        <v>2.8571428571428571E-3</v>
      </c>
      <c r="O15" s="80">
        <f t="shared" si="3"/>
        <v>3.1746031746031742E-3</v>
      </c>
      <c r="P15" s="77">
        <f t="shared" si="2"/>
        <v>1.5873015873015872E-2</v>
      </c>
      <c r="Q15" s="81">
        <f t="shared" si="4"/>
        <v>3.1746031746031744E-2</v>
      </c>
      <c r="R15" s="78">
        <f t="shared" si="4"/>
        <v>6.6984126984126979E-2</v>
      </c>
      <c r="S15" s="82">
        <f t="shared" si="4"/>
        <v>0.13395238095238096</v>
      </c>
      <c r="T15" s="15"/>
    </row>
    <row r="16" spans="1:20" x14ac:dyDescent="0.2">
      <c r="A16" s="15"/>
      <c r="B16" s="83"/>
      <c r="C16" s="84" t="s">
        <v>50</v>
      </c>
      <c r="D16" s="68" t="s">
        <v>28</v>
      </c>
      <c r="E16" s="69">
        <v>0.85</v>
      </c>
      <c r="F16" s="70"/>
      <c r="G16" s="71"/>
      <c r="H16" s="71"/>
      <c r="I16" s="71"/>
      <c r="J16" s="71">
        <f t="shared" si="3"/>
        <v>1.6339869281045752E-3</v>
      </c>
      <c r="K16" s="71">
        <f t="shared" si="3"/>
        <v>1.9607843137254902E-3</v>
      </c>
      <c r="L16" s="71">
        <f t="shared" si="3"/>
        <v>2.2875816993464053E-3</v>
      </c>
      <c r="M16" s="71">
        <f t="shared" si="3"/>
        <v>2.6143790849673201E-3</v>
      </c>
      <c r="N16" s="72">
        <f t="shared" si="3"/>
        <v>2.9411764705882353E-3</v>
      </c>
      <c r="O16" s="73">
        <f t="shared" si="3"/>
        <v>3.2679738562091504E-3</v>
      </c>
      <c r="P16" s="70">
        <f t="shared" si="2"/>
        <v>1.6339869281045749E-2</v>
      </c>
      <c r="Q16" s="74">
        <f t="shared" si="4"/>
        <v>3.2679738562091498E-2</v>
      </c>
      <c r="R16" s="85">
        <f t="shared" si="4"/>
        <v>6.8954248366013077E-2</v>
      </c>
      <c r="S16" s="75">
        <f t="shared" si="4"/>
        <v>0.13789215686274509</v>
      </c>
      <c r="T16" s="15"/>
    </row>
    <row r="17" spans="1:20" x14ac:dyDescent="0.2">
      <c r="A17" s="15"/>
      <c r="B17" s="15"/>
      <c r="C17" s="86"/>
      <c r="D17" s="87" t="s">
        <v>30</v>
      </c>
      <c r="E17" s="55">
        <v>0.82499999999999996</v>
      </c>
      <c r="F17" s="56"/>
      <c r="G17" s="57"/>
      <c r="H17" s="57"/>
      <c r="I17" s="57"/>
      <c r="J17" s="57"/>
      <c r="K17" s="57"/>
      <c r="L17" s="57"/>
      <c r="M17" s="57"/>
      <c r="N17" s="58"/>
      <c r="O17" s="59">
        <f t="shared" ref="O17:O24" si="5">((3600/((VMA_tableau*$E17)*1000))*O$7)*"00:00:01"</f>
        <v>3.3670033670033664E-3</v>
      </c>
      <c r="P17" s="56">
        <f t="shared" si="2"/>
        <v>1.6835016835016835E-2</v>
      </c>
      <c r="Q17" s="57">
        <f t="shared" si="4"/>
        <v>3.3670033670033669E-2</v>
      </c>
      <c r="R17" s="85">
        <f t="shared" si="4"/>
        <v>7.1043771043771034E-2</v>
      </c>
      <c r="S17" s="61">
        <f t="shared" si="4"/>
        <v>0.14207070707070704</v>
      </c>
      <c r="T17" s="15"/>
    </row>
    <row r="18" spans="1:20" x14ac:dyDescent="0.2">
      <c r="A18" s="15"/>
      <c r="B18" s="15"/>
      <c r="C18" s="88" t="s">
        <v>51</v>
      </c>
      <c r="D18" s="68" t="s">
        <v>28</v>
      </c>
      <c r="E18" s="69">
        <v>0.8</v>
      </c>
      <c r="F18" s="70"/>
      <c r="G18" s="71"/>
      <c r="H18" s="71"/>
      <c r="I18" s="71"/>
      <c r="J18" s="71"/>
      <c r="K18" s="71"/>
      <c r="L18" s="71"/>
      <c r="M18" s="71"/>
      <c r="N18" s="72"/>
      <c r="O18" s="73">
        <f t="shared" si="5"/>
        <v>3.472222222222222E-3</v>
      </c>
      <c r="P18" s="70">
        <f t="shared" si="2"/>
        <v>1.7361111111111112E-2</v>
      </c>
      <c r="Q18" s="71">
        <f t="shared" si="4"/>
        <v>3.4722222222222224E-2</v>
      </c>
      <c r="R18" s="85">
        <f t="shared" si="4"/>
        <v>7.3263888888888878E-2</v>
      </c>
      <c r="S18" s="89">
        <f t="shared" si="4"/>
        <v>0.14651041666666667</v>
      </c>
      <c r="T18" s="15"/>
    </row>
    <row r="19" spans="1:20" x14ac:dyDescent="0.2">
      <c r="A19" s="15"/>
      <c r="B19" s="15"/>
      <c r="C19" s="86" t="s">
        <v>52</v>
      </c>
      <c r="D19" s="87" t="s">
        <v>31</v>
      </c>
      <c r="E19" s="55">
        <v>0.77500000000000002</v>
      </c>
      <c r="F19" s="56"/>
      <c r="G19" s="57"/>
      <c r="H19" s="57"/>
      <c r="I19" s="57"/>
      <c r="J19" s="57"/>
      <c r="K19" s="57"/>
      <c r="L19" s="57"/>
      <c r="M19" s="57"/>
      <c r="N19" s="58"/>
      <c r="O19" s="59">
        <f t="shared" si="5"/>
        <v>3.5842293906810036E-3</v>
      </c>
      <c r="P19" s="56">
        <f t="shared" si="2"/>
        <v>1.7921146953405017E-2</v>
      </c>
      <c r="Q19" s="57">
        <f t="shared" si="4"/>
        <v>3.5842293906810034E-2</v>
      </c>
      <c r="R19" s="57">
        <f t="shared" si="4"/>
        <v>7.5627240143369176E-2</v>
      </c>
      <c r="S19" s="89">
        <f t="shared" si="4"/>
        <v>0.15123655913978495</v>
      </c>
      <c r="T19" s="15"/>
    </row>
    <row r="20" spans="1:20" x14ac:dyDescent="0.2">
      <c r="A20" s="15"/>
      <c r="B20" s="15"/>
      <c r="C20" s="90"/>
      <c r="D20" s="68" t="s">
        <v>28</v>
      </c>
      <c r="E20" s="69">
        <v>0.75</v>
      </c>
      <c r="F20" s="70"/>
      <c r="G20" s="71"/>
      <c r="H20" s="71"/>
      <c r="I20" s="71"/>
      <c r="J20" s="71"/>
      <c r="K20" s="71"/>
      <c r="L20" s="71"/>
      <c r="M20" s="71"/>
      <c r="N20" s="72"/>
      <c r="O20" s="73">
        <f t="shared" si="5"/>
        <v>3.7037037037037034E-3</v>
      </c>
      <c r="P20" s="70">
        <f t="shared" si="2"/>
        <v>1.8518518518518517E-2</v>
      </c>
      <c r="Q20" s="71">
        <f t="shared" si="4"/>
        <v>3.7037037037037035E-2</v>
      </c>
      <c r="R20" s="71">
        <f t="shared" si="4"/>
        <v>7.8148148148148147E-2</v>
      </c>
      <c r="S20" s="89">
        <f t="shared" si="4"/>
        <v>0.15627777777777777</v>
      </c>
      <c r="T20" s="15"/>
    </row>
    <row r="21" spans="1:20" x14ac:dyDescent="0.2">
      <c r="A21" s="15"/>
      <c r="B21" s="15"/>
      <c r="C21" s="15"/>
      <c r="D21" s="91" t="s">
        <v>33</v>
      </c>
      <c r="E21" s="55">
        <v>0.72499999999999998</v>
      </c>
      <c r="F21" s="56"/>
      <c r="G21" s="57"/>
      <c r="H21" s="57"/>
      <c r="I21" s="57"/>
      <c r="J21" s="57"/>
      <c r="K21" s="57"/>
      <c r="L21" s="57"/>
      <c r="M21" s="57"/>
      <c r="N21" s="58"/>
      <c r="O21" s="59">
        <f t="shared" si="5"/>
        <v>3.8314176245210726E-3</v>
      </c>
      <c r="P21" s="56">
        <f t="shared" si="2"/>
        <v>1.9157088122605363E-2</v>
      </c>
      <c r="Q21" s="57">
        <f t="shared" si="4"/>
        <v>3.8314176245210725E-2</v>
      </c>
      <c r="R21" s="57">
        <f t="shared" si="4"/>
        <v>8.0842911877394633E-2</v>
      </c>
      <c r="S21" s="61">
        <f t="shared" si="4"/>
        <v>0.16166666666666665</v>
      </c>
      <c r="T21" s="15"/>
    </row>
    <row r="22" spans="1:20" ht="13.5" thickBot="1" x14ac:dyDescent="0.25">
      <c r="A22" s="15"/>
      <c r="B22" s="15"/>
      <c r="C22" s="15"/>
      <c r="D22" s="92"/>
      <c r="E22" s="93">
        <v>0.7</v>
      </c>
      <c r="F22" s="62"/>
      <c r="G22" s="63"/>
      <c r="H22" s="63"/>
      <c r="I22" s="63"/>
      <c r="J22" s="63"/>
      <c r="K22" s="63"/>
      <c r="L22" s="63"/>
      <c r="M22" s="63"/>
      <c r="N22" s="64"/>
      <c r="O22" s="65">
        <f t="shared" si="5"/>
        <v>3.968253968253968E-3</v>
      </c>
      <c r="P22" s="62">
        <f t="shared" si="2"/>
        <v>1.984126984126984E-2</v>
      </c>
      <c r="Q22" s="63">
        <f t="shared" si="4"/>
        <v>3.968253968253968E-2</v>
      </c>
      <c r="R22" s="63">
        <f t="shared" si="4"/>
        <v>8.3730158730158724E-2</v>
      </c>
      <c r="S22" s="67">
        <f t="shared" si="4"/>
        <v>0.1674404761904762</v>
      </c>
      <c r="T22" s="15"/>
    </row>
    <row r="23" spans="1:20" x14ac:dyDescent="0.2">
      <c r="A23" s="15"/>
      <c r="B23" s="15"/>
      <c r="C23" s="15"/>
      <c r="D23" s="94" t="s">
        <v>32</v>
      </c>
      <c r="E23" s="95">
        <v>0.65</v>
      </c>
      <c r="F23" s="96"/>
      <c r="G23" s="97"/>
      <c r="H23" s="97"/>
      <c r="I23" s="97"/>
      <c r="J23" s="97"/>
      <c r="K23" s="97"/>
      <c r="L23" s="97"/>
      <c r="M23" s="97"/>
      <c r="N23" s="98"/>
      <c r="O23" s="99">
        <f t="shared" si="5"/>
        <v>4.2735042735042731E-3</v>
      </c>
      <c r="P23" s="96">
        <f t="shared" si="2"/>
        <v>2.1367521367521368E-2</v>
      </c>
      <c r="Q23" s="97">
        <f t="shared" si="4"/>
        <v>4.2735042735042736E-2</v>
      </c>
      <c r="R23" s="97">
        <f t="shared" si="4"/>
        <v>9.017094017094017E-2</v>
      </c>
      <c r="S23" s="100">
        <f t="shared" si="4"/>
        <v>0.18032051282051281</v>
      </c>
      <c r="T23" s="15"/>
    </row>
    <row r="24" spans="1:20" ht="13.5" thickBot="1" x14ac:dyDescent="0.25">
      <c r="A24" s="15"/>
      <c r="B24" s="15"/>
      <c r="C24" s="15"/>
      <c r="D24" s="101"/>
      <c r="E24" s="102">
        <v>0.6</v>
      </c>
      <c r="F24" s="103"/>
      <c r="G24" s="104"/>
      <c r="H24" s="104"/>
      <c r="I24" s="104"/>
      <c r="J24" s="104"/>
      <c r="K24" s="104"/>
      <c r="L24" s="104"/>
      <c r="M24" s="104"/>
      <c r="N24" s="105"/>
      <c r="O24" s="106">
        <f t="shared" si="5"/>
        <v>4.6296296296296294E-3</v>
      </c>
      <c r="P24" s="103">
        <f t="shared" si="2"/>
        <v>2.3148148148148147E-2</v>
      </c>
      <c r="Q24" s="104">
        <f t="shared" si="4"/>
        <v>4.6296296296296294E-2</v>
      </c>
      <c r="R24" s="104">
        <f t="shared" si="4"/>
        <v>9.768518518518518E-2</v>
      </c>
      <c r="S24" s="107">
        <f t="shared" si="4"/>
        <v>0.1953472222222222</v>
      </c>
      <c r="T24" s="15"/>
    </row>
    <row r="25" spans="1:20" x14ac:dyDescent="0.2">
      <c r="A25" s="15"/>
      <c r="B25" s="15"/>
      <c r="C25" s="15"/>
      <c r="D25" s="108" t="s">
        <v>53</v>
      </c>
      <c r="E25" s="108"/>
      <c r="F25" s="108"/>
      <c r="G25" s="108"/>
      <c r="H25" s="108"/>
      <c r="I25" s="108"/>
      <c r="J25" s="108"/>
      <c r="K25" s="108"/>
      <c r="L25" s="108"/>
      <c r="M25" s="108"/>
      <c r="N25" s="108"/>
      <c r="O25" s="108"/>
      <c r="P25" s="108"/>
      <c r="Q25" s="108"/>
      <c r="R25" s="108"/>
      <c r="S25" s="108"/>
      <c r="T25" s="15"/>
    </row>
    <row r="26" spans="1:20" ht="13.5" thickBot="1" x14ac:dyDescent="0.25">
      <c r="A26" s="15"/>
      <c r="B26" s="15"/>
      <c r="C26" s="15"/>
      <c r="D26" s="15"/>
      <c r="E26" s="109"/>
      <c r="F26" s="15"/>
      <c r="G26" s="15"/>
      <c r="H26" s="15"/>
      <c r="I26" s="15"/>
      <c r="J26" s="15"/>
      <c r="K26" s="15"/>
      <c r="L26" s="15"/>
      <c r="M26" s="15"/>
      <c r="N26" s="15"/>
      <c r="O26" s="15"/>
      <c r="P26" s="15"/>
      <c r="Q26" s="15"/>
      <c r="R26" s="15"/>
      <c r="S26" s="15"/>
      <c r="T26" s="15"/>
    </row>
    <row r="27" spans="1:20" ht="13.5" thickBot="1" x14ac:dyDescent="0.25">
      <c r="A27" s="15"/>
      <c r="B27" s="15"/>
      <c r="C27" s="15"/>
      <c r="D27" s="15"/>
      <c r="E27" s="109"/>
      <c r="F27" s="110" t="s">
        <v>36</v>
      </c>
      <c r="G27" s="111" t="s">
        <v>37</v>
      </c>
      <c r="H27" s="112" t="s">
        <v>38</v>
      </c>
      <c r="I27" s="113" t="s">
        <v>39</v>
      </c>
      <c r="J27" s="15"/>
      <c r="K27" s="15"/>
      <c r="L27" s="15"/>
      <c r="M27" s="15"/>
      <c r="N27" s="15"/>
      <c r="O27" s="15"/>
      <c r="P27" s="15"/>
      <c r="Q27" s="15"/>
      <c r="R27" s="15"/>
      <c r="S27" s="15"/>
      <c r="T27" s="15"/>
    </row>
    <row r="28" spans="1:20" ht="15" customHeight="1" x14ac:dyDescent="0.2">
      <c r="A28" s="15"/>
      <c r="B28" s="15"/>
      <c r="C28" s="15"/>
      <c r="D28" s="114" t="s">
        <v>43</v>
      </c>
      <c r="E28" s="115">
        <v>1.05</v>
      </c>
      <c r="F28" s="116">
        <f t="shared" ref="F28:I29" si="6">(((VMA_tableau*1000)/3600)*30)*$E28</f>
        <v>131.25000000000003</v>
      </c>
      <c r="G28" s="117">
        <f t="shared" si="6"/>
        <v>131.25000000000003</v>
      </c>
      <c r="H28" s="117">
        <f t="shared" si="6"/>
        <v>131.25000000000003</v>
      </c>
      <c r="I28" s="118">
        <f t="shared" si="6"/>
        <v>131.25000000000003</v>
      </c>
      <c r="J28" s="15"/>
      <c r="K28" s="15"/>
      <c r="L28" s="15"/>
      <c r="M28" s="15"/>
      <c r="N28" s="15"/>
      <c r="O28" s="15"/>
      <c r="P28" s="15"/>
      <c r="Q28" s="15"/>
      <c r="R28" s="15"/>
      <c r="S28" s="15"/>
      <c r="T28" s="15"/>
    </row>
    <row r="29" spans="1:20" ht="15" customHeight="1" x14ac:dyDescent="0.2">
      <c r="A29" s="15"/>
      <c r="B29" s="15"/>
      <c r="C29" s="15"/>
      <c r="D29" s="119"/>
      <c r="E29" s="120">
        <v>1</v>
      </c>
      <c r="F29" s="121">
        <f t="shared" si="6"/>
        <v>125.00000000000001</v>
      </c>
      <c r="G29" s="122">
        <f t="shared" si="6"/>
        <v>125.00000000000001</v>
      </c>
      <c r="H29" s="122">
        <f t="shared" si="6"/>
        <v>125.00000000000001</v>
      </c>
      <c r="I29" s="123">
        <f t="shared" si="6"/>
        <v>125.00000000000001</v>
      </c>
      <c r="J29" s="15"/>
      <c r="K29" s="15"/>
      <c r="L29" s="15"/>
      <c r="M29" s="15"/>
      <c r="N29" s="15"/>
      <c r="O29" s="15"/>
      <c r="P29" s="15"/>
      <c r="Q29" s="15"/>
      <c r="R29" s="15"/>
      <c r="S29" s="15"/>
      <c r="T29" s="15"/>
    </row>
    <row r="30" spans="1:20" ht="13.5" thickBot="1" x14ac:dyDescent="0.25">
      <c r="A30" s="15"/>
      <c r="B30" s="15"/>
      <c r="C30" s="15"/>
      <c r="D30" s="124"/>
      <c r="E30" s="125" t="s">
        <v>34</v>
      </c>
      <c r="F30" s="126">
        <f>(((VMA_tableau*1000)/3600)*30)*65%</f>
        <v>81.250000000000014</v>
      </c>
      <c r="G30" s="127">
        <f>(((VMA_tableau*1000)/3600)*30)*65%</f>
        <v>81.250000000000014</v>
      </c>
      <c r="H30" s="127">
        <f>(((VMA_tableau*1000)/3600)*30)*65%</f>
        <v>81.250000000000014</v>
      </c>
      <c r="I30" s="128">
        <f>(((VMA_tableau*1000)/3600)*30)*65%</f>
        <v>81.250000000000014</v>
      </c>
      <c r="J30" s="15"/>
      <c r="K30" s="15"/>
      <c r="L30" s="15"/>
      <c r="M30" s="15"/>
      <c r="N30" s="15"/>
      <c r="O30" s="15"/>
      <c r="P30" s="15"/>
      <c r="Q30" s="15"/>
      <c r="R30" s="15"/>
      <c r="S30" s="15"/>
      <c r="T30" s="15"/>
    </row>
    <row r="31" spans="1:20" x14ac:dyDescent="0.2">
      <c r="A31" s="15"/>
      <c r="B31" s="15"/>
      <c r="C31" s="15"/>
      <c r="D31" s="15"/>
      <c r="E31" s="109"/>
      <c r="F31" s="15"/>
      <c r="G31" s="15"/>
      <c r="H31" s="15"/>
      <c r="I31" s="15"/>
      <c r="J31" s="15"/>
      <c r="K31" s="15"/>
      <c r="L31" s="15"/>
      <c r="M31" s="15"/>
      <c r="N31" s="15"/>
      <c r="O31" s="15"/>
      <c r="P31" s="15"/>
      <c r="Q31" s="15"/>
      <c r="R31" s="15"/>
      <c r="S31" s="15"/>
      <c r="T31" s="15"/>
    </row>
    <row r="32" spans="1:20" x14ac:dyDescent="0.2">
      <c r="A32" s="15"/>
      <c r="B32" s="15"/>
      <c r="C32" s="15"/>
      <c r="D32" s="17" t="s">
        <v>54</v>
      </c>
      <c r="E32" s="15"/>
      <c r="F32" s="15"/>
      <c r="G32" s="15"/>
      <c r="H32" s="15"/>
      <c r="I32" s="15"/>
      <c r="J32" s="15"/>
      <c r="K32" s="15"/>
      <c r="L32" s="15"/>
      <c r="M32" s="15"/>
      <c r="N32" s="15"/>
      <c r="O32" s="15"/>
      <c r="P32" s="15"/>
      <c r="Q32" s="15"/>
      <c r="R32" s="15"/>
      <c r="S32" s="15"/>
      <c r="T32" s="15"/>
    </row>
    <row r="33" spans="1:20" x14ac:dyDescent="0.2">
      <c r="A33" s="15"/>
      <c r="B33" s="15"/>
      <c r="C33" s="15"/>
      <c r="D33" s="129" t="s">
        <v>42</v>
      </c>
      <c r="E33" s="130"/>
      <c r="F33" s="131">
        <f>P12</f>
        <v>1.4619883040935672E-2</v>
      </c>
      <c r="G33" s="132" t="s">
        <v>1</v>
      </c>
      <c r="H33" s="131">
        <f>P14</f>
        <v>1.5432098765432098E-2</v>
      </c>
      <c r="I33" s="133"/>
      <c r="J33" s="15"/>
      <c r="K33" s="15"/>
      <c r="L33" s="15"/>
      <c r="M33" s="15"/>
      <c r="N33" s="15"/>
      <c r="O33" s="15"/>
      <c r="P33" s="15"/>
      <c r="Q33" s="15"/>
      <c r="R33" s="15"/>
      <c r="S33" s="15"/>
      <c r="T33" s="15"/>
    </row>
    <row r="34" spans="1:20" x14ac:dyDescent="0.2">
      <c r="A34" s="15"/>
      <c r="B34" s="15"/>
      <c r="C34" s="15"/>
      <c r="D34" s="134" t="s">
        <v>40</v>
      </c>
      <c r="E34" s="130"/>
      <c r="F34" s="131">
        <f>Q14</f>
        <v>3.0864197530864196E-2</v>
      </c>
      <c r="G34" s="132" t="s">
        <v>1</v>
      </c>
      <c r="H34" s="131">
        <f>Q16</f>
        <v>3.2679738562091498E-2</v>
      </c>
      <c r="I34" s="133"/>
      <c r="J34" s="15"/>
      <c r="K34" s="15"/>
      <c r="L34" s="15"/>
      <c r="M34" s="15"/>
      <c r="N34" s="15"/>
      <c r="O34" s="15"/>
      <c r="P34" s="15"/>
      <c r="Q34" s="15"/>
      <c r="R34" s="15"/>
      <c r="S34" s="15"/>
      <c r="T34" s="15"/>
    </row>
    <row r="35" spans="1:20" x14ac:dyDescent="0.2">
      <c r="A35" s="15"/>
      <c r="B35" s="15"/>
      <c r="C35" s="15"/>
      <c r="D35" s="135" t="s">
        <v>27</v>
      </c>
      <c r="E35" s="130"/>
      <c r="F35" s="131">
        <f>R16</f>
        <v>6.8954248366013077E-2</v>
      </c>
      <c r="G35" s="132" t="s">
        <v>1</v>
      </c>
      <c r="H35" s="131">
        <f>R18</f>
        <v>7.3263888888888878E-2</v>
      </c>
      <c r="I35" s="133"/>
      <c r="J35" s="15"/>
      <c r="K35" s="15"/>
      <c r="L35" s="15"/>
      <c r="M35" s="15"/>
      <c r="N35" s="15"/>
      <c r="O35" s="15"/>
      <c r="P35" s="15"/>
      <c r="Q35" s="15"/>
      <c r="R35" s="15"/>
      <c r="S35" s="15"/>
      <c r="T35" s="15"/>
    </row>
    <row r="36" spans="1:20" x14ac:dyDescent="0.2">
      <c r="A36" s="15"/>
      <c r="B36" s="15"/>
      <c r="C36" s="15"/>
      <c r="D36" s="136" t="s">
        <v>41</v>
      </c>
      <c r="E36" s="137"/>
      <c r="F36" s="138">
        <f>S18</f>
        <v>0.14651041666666667</v>
      </c>
      <c r="G36" s="139" t="s">
        <v>1</v>
      </c>
      <c r="H36" s="138">
        <f>S20</f>
        <v>0.15627777777777777</v>
      </c>
      <c r="I36" s="140"/>
      <c r="J36" s="15"/>
      <c r="K36" s="15"/>
      <c r="L36" s="15"/>
      <c r="M36" s="15"/>
      <c r="N36" s="15"/>
      <c r="O36" s="15"/>
      <c r="P36" s="15"/>
      <c r="Q36" s="15"/>
      <c r="R36" s="15"/>
      <c r="S36" s="15"/>
      <c r="T36" s="15"/>
    </row>
    <row r="37" spans="1:20" x14ac:dyDescent="0.2">
      <c r="A37" s="15"/>
      <c r="B37" s="15"/>
      <c r="C37" s="15"/>
      <c r="D37" s="15"/>
      <c r="E37" s="15"/>
      <c r="F37" s="15"/>
      <c r="G37" s="15"/>
      <c r="H37" s="15"/>
      <c r="I37" s="15"/>
      <c r="J37" s="15"/>
      <c r="K37" s="15"/>
      <c r="L37" s="15"/>
      <c r="M37" s="15"/>
      <c r="N37" s="15"/>
      <c r="O37" s="15"/>
      <c r="P37" s="15"/>
      <c r="Q37" s="15"/>
      <c r="R37" s="15"/>
      <c r="S37" s="15"/>
      <c r="T37" s="15"/>
    </row>
  </sheetData>
  <sheetProtection algorithmName="SHA-512" hashValue="FpynC3pL7oz87pCqSK6MEfqS0c6T/4Smp4o/iQLPWID/k+mBQijbfC48uagk7KoEzFpk1j10o3Q+CJ1Ah/PMdQ==" saltValue="RLA1VyODH3hHYHZlAvbtgA==" spinCount="100000" sheet="1" objects="1" scenarios="1"/>
  <mergeCells count="8">
    <mergeCell ref="D28:D30"/>
    <mergeCell ref="C19:C20"/>
    <mergeCell ref="C16:C17"/>
    <mergeCell ref="D25:S25"/>
    <mergeCell ref="D8:D10"/>
    <mergeCell ref="D11:D13"/>
    <mergeCell ref="D23:D24"/>
    <mergeCell ref="D21:D22"/>
  </mergeCells>
  <pageMargins left="0.25" right="0.25" top="0.75" bottom="0.75" header="0.3" footer="0.3"/>
  <pageSetup paperSize="9" scale="80" fitToHeight="0" orientation="landscape" horizontalDpi="4294967293"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02E10C-833E-4AEB-84FF-C85B60543794}">
  <sheetPr>
    <tabColor theme="7"/>
    <pageSetUpPr fitToPage="1"/>
  </sheetPr>
  <dimension ref="A1:C13"/>
  <sheetViews>
    <sheetView workbookViewId="0"/>
  </sheetViews>
  <sheetFormatPr baseColWidth="10" defaultColWidth="62.7109375" defaultRowHeight="15" x14ac:dyDescent="0.25"/>
  <cols>
    <col min="1" max="1" width="12.5703125" style="1" bestFit="1" customWidth="1"/>
    <col min="2" max="2" width="68.140625" style="1" bestFit="1" customWidth="1"/>
    <col min="3" max="3" width="127.7109375" style="1" bestFit="1" customWidth="1"/>
    <col min="4" max="256" width="62.7109375" style="1"/>
    <col min="257" max="257" width="12.5703125" style="1" bestFit="1" customWidth="1"/>
    <col min="258" max="258" width="68.140625" style="1" bestFit="1" customWidth="1"/>
    <col min="259" max="259" width="71" style="1" bestFit="1" customWidth="1"/>
    <col min="260" max="512" width="62.7109375" style="1"/>
    <col min="513" max="513" width="12.5703125" style="1" bestFit="1" customWidth="1"/>
    <col min="514" max="514" width="68.140625" style="1" bestFit="1" customWidth="1"/>
    <col min="515" max="515" width="71" style="1" bestFit="1" customWidth="1"/>
    <col min="516" max="768" width="62.7109375" style="1"/>
    <col min="769" max="769" width="12.5703125" style="1" bestFit="1" customWidth="1"/>
    <col min="770" max="770" width="68.140625" style="1" bestFit="1" customWidth="1"/>
    <col min="771" max="771" width="71" style="1" bestFit="1" customWidth="1"/>
    <col min="772" max="1024" width="62.7109375" style="1"/>
    <col min="1025" max="1025" width="12.5703125" style="1" bestFit="1" customWidth="1"/>
    <col min="1026" max="1026" width="68.140625" style="1" bestFit="1" customWidth="1"/>
    <col min="1027" max="1027" width="71" style="1" bestFit="1" customWidth="1"/>
    <col min="1028" max="1280" width="62.7109375" style="1"/>
    <col min="1281" max="1281" width="12.5703125" style="1" bestFit="1" customWidth="1"/>
    <col min="1282" max="1282" width="68.140625" style="1" bestFit="1" customWidth="1"/>
    <col min="1283" max="1283" width="71" style="1" bestFit="1" customWidth="1"/>
    <col min="1284" max="1536" width="62.7109375" style="1"/>
    <col min="1537" max="1537" width="12.5703125" style="1" bestFit="1" customWidth="1"/>
    <col min="1538" max="1538" width="68.140625" style="1" bestFit="1" customWidth="1"/>
    <col min="1539" max="1539" width="71" style="1" bestFit="1" customWidth="1"/>
    <col min="1540" max="1792" width="62.7109375" style="1"/>
    <col min="1793" max="1793" width="12.5703125" style="1" bestFit="1" customWidth="1"/>
    <col min="1794" max="1794" width="68.140625" style="1" bestFit="1" customWidth="1"/>
    <col min="1795" max="1795" width="71" style="1" bestFit="1" customWidth="1"/>
    <col min="1796" max="2048" width="62.7109375" style="1"/>
    <col min="2049" max="2049" width="12.5703125" style="1" bestFit="1" customWidth="1"/>
    <col min="2050" max="2050" width="68.140625" style="1" bestFit="1" customWidth="1"/>
    <col min="2051" max="2051" width="71" style="1" bestFit="1" customWidth="1"/>
    <col min="2052" max="2304" width="62.7109375" style="1"/>
    <col min="2305" max="2305" width="12.5703125" style="1" bestFit="1" customWidth="1"/>
    <col min="2306" max="2306" width="68.140625" style="1" bestFit="1" customWidth="1"/>
    <col min="2307" max="2307" width="71" style="1" bestFit="1" customWidth="1"/>
    <col min="2308" max="2560" width="62.7109375" style="1"/>
    <col min="2561" max="2561" width="12.5703125" style="1" bestFit="1" customWidth="1"/>
    <col min="2562" max="2562" width="68.140625" style="1" bestFit="1" customWidth="1"/>
    <col min="2563" max="2563" width="71" style="1" bestFit="1" customWidth="1"/>
    <col min="2564" max="2816" width="62.7109375" style="1"/>
    <col min="2817" max="2817" width="12.5703125" style="1" bestFit="1" customWidth="1"/>
    <col min="2818" max="2818" width="68.140625" style="1" bestFit="1" customWidth="1"/>
    <col min="2819" max="2819" width="71" style="1" bestFit="1" customWidth="1"/>
    <col min="2820" max="3072" width="62.7109375" style="1"/>
    <col min="3073" max="3073" width="12.5703125" style="1" bestFit="1" customWidth="1"/>
    <col min="3074" max="3074" width="68.140625" style="1" bestFit="1" customWidth="1"/>
    <col min="3075" max="3075" width="71" style="1" bestFit="1" customWidth="1"/>
    <col min="3076" max="3328" width="62.7109375" style="1"/>
    <col min="3329" max="3329" width="12.5703125" style="1" bestFit="1" customWidth="1"/>
    <col min="3330" max="3330" width="68.140625" style="1" bestFit="1" customWidth="1"/>
    <col min="3331" max="3331" width="71" style="1" bestFit="1" customWidth="1"/>
    <col min="3332" max="3584" width="62.7109375" style="1"/>
    <col min="3585" max="3585" width="12.5703125" style="1" bestFit="1" customWidth="1"/>
    <col min="3586" max="3586" width="68.140625" style="1" bestFit="1" customWidth="1"/>
    <col min="3587" max="3587" width="71" style="1" bestFit="1" customWidth="1"/>
    <col min="3588" max="3840" width="62.7109375" style="1"/>
    <col min="3841" max="3841" width="12.5703125" style="1" bestFit="1" customWidth="1"/>
    <col min="3842" max="3842" width="68.140625" style="1" bestFit="1" customWidth="1"/>
    <col min="3843" max="3843" width="71" style="1" bestFit="1" customWidth="1"/>
    <col min="3844" max="4096" width="62.7109375" style="1"/>
    <col min="4097" max="4097" width="12.5703125" style="1" bestFit="1" customWidth="1"/>
    <col min="4098" max="4098" width="68.140625" style="1" bestFit="1" customWidth="1"/>
    <col min="4099" max="4099" width="71" style="1" bestFit="1" customWidth="1"/>
    <col min="4100" max="4352" width="62.7109375" style="1"/>
    <col min="4353" max="4353" width="12.5703125" style="1" bestFit="1" customWidth="1"/>
    <col min="4354" max="4354" width="68.140625" style="1" bestFit="1" customWidth="1"/>
    <col min="4355" max="4355" width="71" style="1" bestFit="1" customWidth="1"/>
    <col min="4356" max="4608" width="62.7109375" style="1"/>
    <col min="4609" max="4609" width="12.5703125" style="1" bestFit="1" customWidth="1"/>
    <col min="4610" max="4610" width="68.140625" style="1" bestFit="1" customWidth="1"/>
    <col min="4611" max="4611" width="71" style="1" bestFit="1" customWidth="1"/>
    <col min="4612" max="4864" width="62.7109375" style="1"/>
    <col min="4865" max="4865" width="12.5703125" style="1" bestFit="1" customWidth="1"/>
    <col min="4866" max="4866" width="68.140625" style="1" bestFit="1" customWidth="1"/>
    <col min="4867" max="4867" width="71" style="1" bestFit="1" customWidth="1"/>
    <col min="4868" max="5120" width="62.7109375" style="1"/>
    <col min="5121" max="5121" width="12.5703125" style="1" bestFit="1" customWidth="1"/>
    <col min="5122" max="5122" width="68.140625" style="1" bestFit="1" customWidth="1"/>
    <col min="5123" max="5123" width="71" style="1" bestFit="1" customWidth="1"/>
    <col min="5124" max="5376" width="62.7109375" style="1"/>
    <col min="5377" max="5377" width="12.5703125" style="1" bestFit="1" customWidth="1"/>
    <col min="5378" max="5378" width="68.140625" style="1" bestFit="1" customWidth="1"/>
    <col min="5379" max="5379" width="71" style="1" bestFit="1" customWidth="1"/>
    <col min="5380" max="5632" width="62.7109375" style="1"/>
    <col min="5633" max="5633" width="12.5703125" style="1" bestFit="1" customWidth="1"/>
    <col min="5634" max="5634" width="68.140625" style="1" bestFit="1" customWidth="1"/>
    <col min="5635" max="5635" width="71" style="1" bestFit="1" customWidth="1"/>
    <col min="5636" max="5888" width="62.7109375" style="1"/>
    <col min="5889" max="5889" width="12.5703125" style="1" bestFit="1" customWidth="1"/>
    <col min="5890" max="5890" width="68.140625" style="1" bestFit="1" customWidth="1"/>
    <col min="5891" max="5891" width="71" style="1" bestFit="1" customWidth="1"/>
    <col min="5892" max="6144" width="62.7109375" style="1"/>
    <col min="6145" max="6145" width="12.5703125" style="1" bestFit="1" customWidth="1"/>
    <col min="6146" max="6146" width="68.140625" style="1" bestFit="1" customWidth="1"/>
    <col min="6147" max="6147" width="71" style="1" bestFit="1" customWidth="1"/>
    <col min="6148" max="6400" width="62.7109375" style="1"/>
    <col min="6401" max="6401" width="12.5703125" style="1" bestFit="1" customWidth="1"/>
    <col min="6402" max="6402" width="68.140625" style="1" bestFit="1" customWidth="1"/>
    <col min="6403" max="6403" width="71" style="1" bestFit="1" customWidth="1"/>
    <col min="6404" max="6656" width="62.7109375" style="1"/>
    <col min="6657" max="6657" width="12.5703125" style="1" bestFit="1" customWidth="1"/>
    <col min="6658" max="6658" width="68.140625" style="1" bestFit="1" customWidth="1"/>
    <col min="6659" max="6659" width="71" style="1" bestFit="1" customWidth="1"/>
    <col min="6660" max="6912" width="62.7109375" style="1"/>
    <col min="6913" max="6913" width="12.5703125" style="1" bestFit="1" customWidth="1"/>
    <col min="6914" max="6914" width="68.140625" style="1" bestFit="1" customWidth="1"/>
    <col min="6915" max="6915" width="71" style="1" bestFit="1" customWidth="1"/>
    <col min="6916" max="7168" width="62.7109375" style="1"/>
    <col min="7169" max="7169" width="12.5703125" style="1" bestFit="1" customWidth="1"/>
    <col min="7170" max="7170" width="68.140625" style="1" bestFit="1" customWidth="1"/>
    <col min="7171" max="7171" width="71" style="1" bestFit="1" customWidth="1"/>
    <col min="7172" max="7424" width="62.7109375" style="1"/>
    <col min="7425" max="7425" width="12.5703125" style="1" bestFit="1" customWidth="1"/>
    <col min="7426" max="7426" width="68.140625" style="1" bestFit="1" customWidth="1"/>
    <col min="7427" max="7427" width="71" style="1" bestFit="1" customWidth="1"/>
    <col min="7428" max="7680" width="62.7109375" style="1"/>
    <col min="7681" max="7681" width="12.5703125" style="1" bestFit="1" customWidth="1"/>
    <col min="7682" max="7682" width="68.140625" style="1" bestFit="1" customWidth="1"/>
    <col min="7683" max="7683" width="71" style="1" bestFit="1" customWidth="1"/>
    <col min="7684" max="7936" width="62.7109375" style="1"/>
    <col min="7937" max="7937" width="12.5703125" style="1" bestFit="1" customWidth="1"/>
    <col min="7938" max="7938" width="68.140625" style="1" bestFit="1" customWidth="1"/>
    <col min="7939" max="7939" width="71" style="1" bestFit="1" customWidth="1"/>
    <col min="7940" max="8192" width="62.7109375" style="1"/>
    <col min="8193" max="8193" width="12.5703125" style="1" bestFit="1" customWidth="1"/>
    <col min="8194" max="8194" width="68.140625" style="1" bestFit="1" customWidth="1"/>
    <col min="8195" max="8195" width="71" style="1" bestFit="1" customWidth="1"/>
    <col min="8196" max="8448" width="62.7109375" style="1"/>
    <col min="8449" max="8449" width="12.5703125" style="1" bestFit="1" customWidth="1"/>
    <col min="8450" max="8450" width="68.140625" style="1" bestFit="1" customWidth="1"/>
    <col min="8451" max="8451" width="71" style="1" bestFit="1" customWidth="1"/>
    <col min="8452" max="8704" width="62.7109375" style="1"/>
    <col min="8705" max="8705" width="12.5703125" style="1" bestFit="1" customWidth="1"/>
    <col min="8706" max="8706" width="68.140625" style="1" bestFit="1" customWidth="1"/>
    <col min="8707" max="8707" width="71" style="1" bestFit="1" customWidth="1"/>
    <col min="8708" max="8960" width="62.7109375" style="1"/>
    <col min="8961" max="8961" width="12.5703125" style="1" bestFit="1" customWidth="1"/>
    <col min="8962" max="8962" width="68.140625" style="1" bestFit="1" customWidth="1"/>
    <col min="8963" max="8963" width="71" style="1" bestFit="1" customWidth="1"/>
    <col min="8964" max="9216" width="62.7109375" style="1"/>
    <col min="9217" max="9217" width="12.5703125" style="1" bestFit="1" customWidth="1"/>
    <col min="9218" max="9218" width="68.140625" style="1" bestFit="1" customWidth="1"/>
    <col min="9219" max="9219" width="71" style="1" bestFit="1" customWidth="1"/>
    <col min="9220" max="9472" width="62.7109375" style="1"/>
    <col min="9473" max="9473" width="12.5703125" style="1" bestFit="1" customWidth="1"/>
    <col min="9474" max="9474" width="68.140625" style="1" bestFit="1" customWidth="1"/>
    <col min="9475" max="9475" width="71" style="1" bestFit="1" customWidth="1"/>
    <col min="9476" max="9728" width="62.7109375" style="1"/>
    <col min="9729" max="9729" width="12.5703125" style="1" bestFit="1" customWidth="1"/>
    <col min="9730" max="9730" width="68.140625" style="1" bestFit="1" customWidth="1"/>
    <col min="9731" max="9731" width="71" style="1" bestFit="1" customWidth="1"/>
    <col min="9732" max="9984" width="62.7109375" style="1"/>
    <col min="9985" max="9985" width="12.5703125" style="1" bestFit="1" customWidth="1"/>
    <col min="9986" max="9986" width="68.140625" style="1" bestFit="1" customWidth="1"/>
    <col min="9987" max="9987" width="71" style="1" bestFit="1" customWidth="1"/>
    <col min="9988" max="10240" width="62.7109375" style="1"/>
    <col min="10241" max="10241" width="12.5703125" style="1" bestFit="1" customWidth="1"/>
    <col min="10242" max="10242" width="68.140625" style="1" bestFit="1" customWidth="1"/>
    <col min="10243" max="10243" width="71" style="1" bestFit="1" customWidth="1"/>
    <col min="10244" max="10496" width="62.7109375" style="1"/>
    <col min="10497" max="10497" width="12.5703125" style="1" bestFit="1" customWidth="1"/>
    <col min="10498" max="10498" width="68.140625" style="1" bestFit="1" customWidth="1"/>
    <col min="10499" max="10499" width="71" style="1" bestFit="1" customWidth="1"/>
    <col min="10500" max="10752" width="62.7109375" style="1"/>
    <col min="10753" max="10753" width="12.5703125" style="1" bestFit="1" customWidth="1"/>
    <col min="10754" max="10754" width="68.140625" style="1" bestFit="1" customWidth="1"/>
    <col min="10755" max="10755" width="71" style="1" bestFit="1" customWidth="1"/>
    <col min="10756" max="11008" width="62.7109375" style="1"/>
    <col min="11009" max="11009" width="12.5703125" style="1" bestFit="1" customWidth="1"/>
    <col min="11010" max="11010" width="68.140625" style="1" bestFit="1" customWidth="1"/>
    <col min="11011" max="11011" width="71" style="1" bestFit="1" customWidth="1"/>
    <col min="11012" max="11264" width="62.7109375" style="1"/>
    <col min="11265" max="11265" width="12.5703125" style="1" bestFit="1" customWidth="1"/>
    <col min="11266" max="11266" width="68.140625" style="1" bestFit="1" customWidth="1"/>
    <col min="11267" max="11267" width="71" style="1" bestFit="1" customWidth="1"/>
    <col min="11268" max="11520" width="62.7109375" style="1"/>
    <col min="11521" max="11521" width="12.5703125" style="1" bestFit="1" customWidth="1"/>
    <col min="11522" max="11522" width="68.140625" style="1" bestFit="1" customWidth="1"/>
    <col min="11523" max="11523" width="71" style="1" bestFit="1" customWidth="1"/>
    <col min="11524" max="11776" width="62.7109375" style="1"/>
    <col min="11777" max="11777" width="12.5703125" style="1" bestFit="1" customWidth="1"/>
    <col min="11778" max="11778" width="68.140625" style="1" bestFit="1" customWidth="1"/>
    <col min="11779" max="11779" width="71" style="1" bestFit="1" customWidth="1"/>
    <col min="11780" max="12032" width="62.7109375" style="1"/>
    <col min="12033" max="12033" width="12.5703125" style="1" bestFit="1" customWidth="1"/>
    <col min="12034" max="12034" width="68.140625" style="1" bestFit="1" customWidth="1"/>
    <col min="12035" max="12035" width="71" style="1" bestFit="1" customWidth="1"/>
    <col min="12036" max="12288" width="62.7109375" style="1"/>
    <col min="12289" max="12289" width="12.5703125" style="1" bestFit="1" customWidth="1"/>
    <col min="12290" max="12290" width="68.140625" style="1" bestFit="1" customWidth="1"/>
    <col min="12291" max="12291" width="71" style="1" bestFit="1" customWidth="1"/>
    <col min="12292" max="12544" width="62.7109375" style="1"/>
    <col min="12545" max="12545" width="12.5703125" style="1" bestFit="1" customWidth="1"/>
    <col min="12546" max="12546" width="68.140625" style="1" bestFit="1" customWidth="1"/>
    <col min="12547" max="12547" width="71" style="1" bestFit="1" customWidth="1"/>
    <col min="12548" max="12800" width="62.7109375" style="1"/>
    <col min="12801" max="12801" width="12.5703125" style="1" bestFit="1" customWidth="1"/>
    <col min="12802" max="12802" width="68.140625" style="1" bestFit="1" customWidth="1"/>
    <col min="12803" max="12803" width="71" style="1" bestFit="1" customWidth="1"/>
    <col min="12804" max="13056" width="62.7109375" style="1"/>
    <col min="13057" max="13057" width="12.5703125" style="1" bestFit="1" customWidth="1"/>
    <col min="13058" max="13058" width="68.140625" style="1" bestFit="1" customWidth="1"/>
    <col min="13059" max="13059" width="71" style="1" bestFit="1" customWidth="1"/>
    <col min="13060" max="13312" width="62.7109375" style="1"/>
    <col min="13313" max="13313" width="12.5703125" style="1" bestFit="1" customWidth="1"/>
    <col min="13314" max="13314" width="68.140625" style="1" bestFit="1" customWidth="1"/>
    <col min="13315" max="13315" width="71" style="1" bestFit="1" customWidth="1"/>
    <col min="13316" max="13568" width="62.7109375" style="1"/>
    <col min="13569" max="13569" width="12.5703125" style="1" bestFit="1" customWidth="1"/>
    <col min="13570" max="13570" width="68.140625" style="1" bestFit="1" customWidth="1"/>
    <col min="13571" max="13571" width="71" style="1" bestFit="1" customWidth="1"/>
    <col min="13572" max="13824" width="62.7109375" style="1"/>
    <col min="13825" max="13825" width="12.5703125" style="1" bestFit="1" customWidth="1"/>
    <col min="13826" max="13826" width="68.140625" style="1" bestFit="1" customWidth="1"/>
    <col min="13827" max="13827" width="71" style="1" bestFit="1" customWidth="1"/>
    <col min="13828" max="14080" width="62.7109375" style="1"/>
    <col min="14081" max="14081" width="12.5703125" style="1" bestFit="1" customWidth="1"/>
    <col min="14082" max="14082" width="68.140625" style="1" bestFit="1" customWidth="1"/>
    <col min="14083" max="14083" width="71" style="1" bestFit="1" customWidth="1"/>
    <col min="14084" max="14336" width="62.7109375" style="1"/>
    <col min="14337" max="14337" width="12.5703125" style="1" bestFit="1" customWidth="1"/>
    <col min="14338" max="14338" width="68.140625" style="1" bestFit="1" customWidth="1"/>
    <col min="14339" max="14339" width="71" style="1" bestFit="1" customWidth="1"/>
    <col min="14340" max="14592" width="62.7109375" style="1"/>
    <col min="14593" max="14593" width="12.5703125" style="1" bestFit="1" customWidth="1"/>
    <col min="14594" max="14594" width="68.140625" style="1" bestFit="1" customWidth="1"/>
    <col min="14595" max="14595" width="71" style="1" bestFit="1" customWidth="1"/>
    <col min="14596" max="14848" width="62.7109375" style="1"/>
    <col min="14849" max="14849" width="12.5703125" style="1" bestFit="1" customWidth="1"/>
    <col min="14850" max="14850" width="68.140625" style="1" bestFit="1" customWidth="1"/>
    <col min="14851" max="14851" width="71" style="1" bestFit="1" customWidth="1"/>
    <col min="14852" max="15104" width="62.7109375" style="1"/>
    <col min="15105" max="15105" width="12.5703125" style="1" bestFit="1" customWidth="1"/>
    <col min="15106" max="15106" width="68.140625" style="1" bestFit="1" customWidth="1"/>
    <col min="15107" max="15107" width="71" style="1" bestFit="1" customWidth="1"/>
    <col min="15108" max="15360" width="62.7109375" style="1"/>
    <col min="15361" max="15361" width="12.5703125" style="1" bestFit="1" customWidth="1"/>
    <col min="15362" max="15362" width="68.140625" style="1" bestFit="1" customWidth="1"/>
    <col min="15363" max="15363" width="71" style="1" bestFit="1" customWidth="1"/>
    <col min="15364" max="15616" width="62.7109375" style="1"/>
    <col min="15617" max="15617" width="12.5703125" style="1" bestFit="1" customWidth="1"/>
    <col min="15618" max="15618" width="68.140625" style="1" bestFit="1" customWidth="1"/>
    <col min="15619" max="15619" width="71" style="1" bestFit="1" customWidth="1"/>
    <col min="15620" max="15872" width="62.7109375" style="1"/>
    <col min="15873" max="15873" width="12.5703125" style="1" bestFit="1" customWidth="1"/>
    <col min="15874" max="15874" width="68.140625" style="1" bestFit="1" customWidth="1"/>
    <col min="15875" max="15875" width="71" style="1" bestFit="1" customWidth="1"/>
    <col min="15876" max="16128" width="62.7109375" style="1"/>
    <col min="16129" max="16129" width="12.5703125" style="1" bestFit="1" customWidth="1"/>
    <col min="16130" max="16130" width="68.140625" style="1" bestFit="1" customWidth="1"/>
    <col min="16131" max="16131" width="71" style="1" bestFit="1" customWidth="1"/>
    <col min="16132" max="16384" width="62.7109375" style="1"/>
  </cols>
  <sheetData>
    <row r="1" spans="1:3" ht="25.5" x14ac:dyDescent="0.25">
      <c r="A1" s="4" t="s">
        <v>3</v>
      </c>
      <c r="B1" s="5" t="s">
        <v>4</v>
      </c>
      <c r="C1" s="5" t="s">
        <v>5</v>
      </c>
    </row>
    <row r="2" spans="1:3" x14ac:dyDescent="0.25">
      <c r="A2" s="11" t="s">
        <v>6</v>
      </c>
      <c r="B2" s="2" t="s">
        <v>7</v>
      </c>
      <c r="C2" s="2" t="s">
        <v>8</v>
      </c>
    </row>
    <row r="3" spans="1:3" ht="26.25" x14ac:dyDescent="0.25">
      <c r="A3" s="11" t="s">
        <v>9</v>
      </c>
      <c r="B3" s="2" t="s">
        <v>10</v>
      </c>
      <c r="C3" s="2" t="s">
        <v>11</v>
      </c>
    </row>
    <row r="4" spans="1:3" ht="64.5" x14ac:dyDescent="0.25">
      <c r="A4" s="11" t="s">
        <v>0</v>
      </c>
      <c r="B4" s="2" t="s">
        <v>49</v>
      </c>
      <c r="C4" s="2" t="s">
        <v>12</v>
      </c>
    </row>
    <row r="5" spans="1:3" x14ac:dyDescent="0.25">
      <c r="A5" s="11" t="s">
        <v>13</v>
      </c>
      <c r="B5" s="2" t="s">
        <v>14</v>
      </c>
      <c r="C5" s="2" t="s">
        <v>15</v>
      </c>
    </row>
    <row r="6" spans="1:3" x14ac:dyDescent="0.25">
      <c r="A6" s="11" t="s">
        <v>16</v>
      </c>
      <c r="B6" s="2" t="s">
        <v>17</v>
      </c>
      <c r="C6" s="2" t="s">
        <v>15</v>
      </c>
    </row>
    <row r="7" spans="1:3" x14ac:dyDescent="0.25">
      <c r="A7" s="11" t="s">
        <v>18</v>
      </c>
      <c r="B7" s="2" t="s">
        <v>19</v>
      </c>
      <c r="C7" s="2" t="s">
        <v>15</v>
      </c>
    </row>
    <row r="8" spans="1:3" x14ac:dyDescent="0.25">
      <c r="A8" s="11" t="s">
        <v>20</v>
      </c>
      <c r="B8" s="2" t="s">
        <v>21</v>
      </c>
      <c r="C8" s="2" t="s">
        <v>15</v>
      </c>
    </row>
    <row r="9" spans="1:3" ht="51.75" x14ac:dyDescent="0.25">
      <c r="A9" s="11" t="s">
        <v>22</v>
      </c>
      <c r="B9" s="2" t="s">
        <v>23</v>
      </c>
      <c r="C9" s="6"/>
    </row>
    <row r="10" spans="1:3" x14ac:dyDescent="0.25">
      <c r="A10" s="11" t="s">
        <v>24</v>
      </c>
      <c r="B10" s="2" t="s">
        <v>25</v>
      </c>
      <c r="C10" s="6"/>
    </row>
    <row r="11" spans="1:3" ht="180" x14ac:dyDescent="0.25">
      <c r="A11" s="12" t="s">
        <v>45</v>
      </c>
      <c r="B11" s="13" t="s">
        <v>47</v>
      </c>
      <c r="C11" s="10" t="s">
        <v>46</v>
      </c>
    </row>
    <row r="12" spans="1:3" ht="195" x14ac:dyDescent="0.25">
      <c r="A12" s="12" t="s">
        <v>48</v>
      </c>
      <c r="B12" s="10" t="s">
        <v>56</v>
      </c>
      <c r="C12" s="13" t="s">
        <v>57</v>
      </c>
    </row>
    <row r="13" spans="1:3" ht="45" x14ac:dyDescent="0.25">
      <c r="A13" s="12" t="s">
        <v>2</v>
      </c>
      <c r="B13" s="10" t="s">
        <v>55</v>
      </c>
      <c r="C13" s="3"/>
    </row>
  </sheetData>
  <pageMargins left="0.25" right="0.25" top="0.75" bottom="0.75" header="0.3" footer="0.3"/>
  <pageSetup paperSize="9" scale="68" fitToHeight="0" orientation="landscape"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2</vt:i4>
      </vt:variant>
    </vt:vector>
  </HeadingPairs>
  <TitlesOfParts>
    <vt:vector size="4" baseType="lpstr">
      <vt:lpstr>Tableau Temps-Distances</vt:lpstr>
      <vt:lpstr>Lexique</vt:lpstr>
      <vt:lpstr>VMA_tableau</vt:lpstr>
      <vt:lpstr>'Tableau Temps-Distances'!Zone_d_impression</vt:lpstr>
    </vt:vector>
  </TitlesOfParts>
  <Company>Connect&amp;Tech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 NOURICIER Cyrille</dc:creator>
  <cp:lastModifiedBy>LE NOURICIER Cyrille</cp:lastModifiedBy>
  <cp:lastPrinted>2025-09-24T20:40:48Z</cp:lastPrinted>
  <dcterms:created xsi:type="dcterms:W3CDTF">2025-02-26T07:35:15Z</dcterms:created>
  <dcterms:modified xsi:type="dcterms:W3CDTF">2025-09-24T20:43:14Z</dcterms:modified>
</cp:coreProperties>
</file>